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ocuments\Admin\JOBS\Save the Children\PROYECTO\PP\CALL\"/>
    </mc:Choice>
  </mc:AlternateContent>
  <xr:revisionPtr revIDLastSave="0" documentId="8_{499791E7-A6D8-471B-B01C-6E752F3776E1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Budget per Category" sheetId="2" r:id="rId1"/>
    <sheet name="Detailed Budget (North)" sheetId="1" r:id="rId2"/>
    <sheet name="Presupuesto por Categoria" sheetId="6" r:id="rId3"/>
    <sheet name="Presupuesto Detallado (South)" sheetId="5" r:id="rId4"/>
    <sheet name="options" sheetId="4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3" i="6"/>
  <c r="C12" i="6"/>
  <c r="C25" i="6"/>
  <c r="C24" i="6"/>
  <c r="C23" i="6"/>
  <c r="C22" i="6"/>
  <c r="C21" i="6"/>
  <c r="C20" i="6"/>
  <c r="C19" i="6"/>
  <c r="C18" i="6"/>
  <c r="C17" i="6"/>
  <c r="C11" i="6"/>
  <c r="C16" i="6"/>
  <c r="C15" i="6"/>
  <c r="C14" i="6"/>
  <c r="G66" i="5"/>
  <c r="G67" i="5" s="1"/>
  <c r="G62" i="5"/>
  <c r="G57" i="5"/>
  <c r="G58" i="5" s="1"/>
  <c r="G53" i="5"/>
  <c r="G49" i="5"/>
  <c r="G40" i="5"/>
  <c r="G31" i="5"/>
  <c r="G27" i="5"/>
  <c r="B68" i="1"/>
  <c r="B71" i="5"/>
  <c r="C70" i="5"/>
  <c r="B68" i="5"/>
  <c r="B63" i="5"/>
  <c r="B59" i="5"/>
  <c r="B54" i="5"/>
  <c r="B50" i="5"/>
  <c r="B41" i="5"/>
  <c r="B32" i="5"/>
  <c r="B28" i="5"/>
  <c r="B18" i="5"/>
  <c r="B6" i="5"/>
  <c r="G66" i="1"/>
  <c r="G67" i="1" s="1"/>
  <c r="G62" i="1"/>
  <c r="G57" i="1"/>
  <c r="G58" i="1" s="1"/>
  <c r="G53" i="1"/>
  <c r="G49" i="1"/>
  <c r="H49" i="1"/>
  <c r="G40" i="1"/>
  <c r="G27" i="1"/>
  <c r="G31" i="1"/>
  <c r="C13" i="2"/>
  <c r="C12" i="2"/>
  <c r="C10" i="6"/>
  <c r="I69" i="5"/>
  <c r="B69" i="5"/>
  <c r="B67" i="5"/>
  <c r="H65" i="5"/>
  <c r="I65" i="5" s="1"/>
  <c r="H64" i="5"/>
  <c r="H61" i="5"/>
  <c r="I61" i="5" s="1"/>
  <c r="H60" i="5"/>
  <c r="B58" i="5"/>
  <c r="H56" i="5"/>
  <c r="I56" i="5" s="1"/>
  <c r="H55" i="5"/>
  <c r="H52" i="5"/>
  <c r="I52" i="5" s="1"/>
  <c r="H51" i="5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H30" i="5"/>
  <c r="I30" i="5" s="1"/>
  <c r="H29" i="5"/>
  <c r="H26" i="5"/>
  <c r="I26" i="5" s="1"/>
  <c r="H25" i="5"/>
  <c r="I25" i="5" s="1"/>
  <c r="H24" i="5"/>
  <c r="I24" i="5" s="1"/>
  <c r="H22" i="5"/>
  <c r="I22" i="5" s="1"/>
  <c r="H21" i="5"/>
  <c r="I21" i="5" s="1"/>
  <c r="H20" i="5"/>
  <c r="B17" i="5"/>
  <c r="G16" i="5"/>
  <c r="G17" i="5" s="1"/>
  <c r="G68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G16" i="1"/>
  <c r="G17" i="1"/>
  <c r="G68" i="1" s="1"/>
  <c r="H8" i="1"/>
  <c r="H9" i="1"/>
  <c r="H10" i="1"/>
  <c r="H11" i="1"/>
  <c r="H12" i="1"/>
  <c r="H13" i="1"/>
  <c r="H14" i="1"/>
  <c r="H15" i="1"/>
  <c r="B18" i="1"/>
  <c r="I69" i="1"/>
  <c r="B69" i="1"/>
  <c r="B67" i="1"/>
  <c r="B63" i="1"/>
  <c r="B17" i="1"/>
  <c r="B58" i="1"/>
  <c r="B59" i="1"/>
  <c r="H65" i="1"/>
  <c r="I65" i="1" s="1"/>
  <c r="H64" i="1"/>
  <c r="H61" i="1"/>
  <c r="I61" i="1" s="1"/>
  <c r="H60" i="1"/>
  <c r="B54" i="1"/>
  <c r="H56" i="1"/>
  <c r="I56" i="1" s="1"/>
  <c r="H55" i="1"/>
  <c r="I55" i="1" s="1"/>
  <c r="I57" i="1" s="1"/>
  <c r="D17" i="2" s="1"/>
  <c r="B50" i="1"/>
  <c r="H52" i="1"/>
  <c r="I52" i="1" s="1"/>
  <c r="H51" i="1"/>
  <c r="B41" i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B32" i="1"/>
  <c r="B28" i="1"/>
  <c r="B6" i="1"/>
  <c r="H16" i="5" l="1"/>
  <c r="H17" i="5" s="1"/>
  <c r="I7" i="5"/>
  <c r="I16" i="5" s="1"/>
  <c r="I17" i="5" s="1"/>
  <c r="G70" i="5"/>
  <c r="G71" i="5" s="1"/>
  <c r="G72" i="5" s="1"/>
  <c r="H27" i="5"/>
  <c r="I20" i="5"/>
  <c r="I27" i="5" s="1"/>
  <c r="H31" i="5"/>
  <c r="I29" i="5"/>
  <c r="I31" i="5" s="1"/>
  <c r="H40" i="5"/>
  <c r="I33" i="5"/>
  <c r="I40" i="5" s="1"/>
  <c r="H49" i="5"/>
  <c r="I42" i="5"/>
  <c r="I49" i="5" s="1"/>
  <c r="H53" i="5"/>
  <c r="I51" i="5"/>
  <c r="I53" i="5" s="1"/>
  <c r="H57" i="5"/>
  <c r="H58" i="5" s="1"/>
  <c r="I55" i="5"/>
  <c r="I57" i="5" s="1"/>
  <c r="I58" i="5" s="1"/>
  <c r="H62" i="5"/>
  <c r="I60" i="5"/>
  <c r="I62" i="5" s="1"/>
  <c r="H66" i="5"/>
  <c r="I64" i="5"/>
  <c r="I66" i="5" s="1"/>
  <c r="G70" i="1"/>
  <c r="G71" i="1" s="1"/>
  <c r="G72" i="1"/>
  <c r="I42" i="1"/>
  <c r="I49" i="1" s="1"/>
  <c r="D15" i="2" s="1"/>
  <c r="C15" i="2"/>
  <c r="H53" i="1"/>
  <c r="C16" i="2" s="1"/>
  <c r="I51" i="1"/>
  <c r="I53" i="1" s="1"/>
  <c r="D16" i="2" s="1"/>
  <c r="H62" i="1"/>
  <c r="I60" i="1"/>
  <c r="I62" i="1" s="1"/>
  <c r="H66" i="1"/>
  <c r="C20" i="2" s="1"/>
  <c r="I64" i="1"/>
  <c r="I66" i="1" s="1"/>
  <c r="D20" i="2" s="1"/>
  <c r="H57" i="1"/>
  <c r="I10" i="1"/>
  <c r="I11" i="1"/>
  <c r="I12" i="1"/>
  <c r="I13" i="1"/>
  <c r="I14" i="1"/>
  <c r="H7" i="1"/>
  <c r="I7" i="1" s="1"/>
  <c r="H20" i="1"/>
  <c r="I20" i="1" s="1"/>
  <c r="I67" i="5" l="1"/>
  <c r="H67" i="5"/>
  <c r="I68" i="5"/>
  <c r="H68" i="5"/>
  <c r="C17" i="2"/>
  <c r="I67" i="1"/>
  <c r="D21" i="2" s="1"/>
  <c r="D19" i="2"/>
  <c r="C19" i="2"/>
  <c r="H67" i="1"/>
  <c r="C21" i="2" s="1"/>
  <c r="H70" i="5" l="1"/>
  <c r="H71" i="5" s="1"/>
  <c r="H72" i="5" s="1"/>
  <c r="I70" i="5"/>
  <c r="I71" i="5" s="1"/>
  <c r="I72" i="5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I40" i="1" s="1"/>
  <c r="H30" i="1"/>
  <c r="I30" i="1" s="1"/>
  <c r="H29" i="1"/>
  <c r="I29" i="1" s="1"/>
  <c r="I31" i="1" s="1"/>
  <c r="D13" i="2" s="1"/>
  <c r="H26" i="1"/>
  <c r="I26" i="1" s="1"/>
  <c r="H25" i="1"/>
  <c r="I25" i="1" s="1"/>
  <c r="H24" i="1"/>
  <c r="I24" i="1" s="1"/>
  <c r="H22" i="1"/>
  <c r="I22" i="1" s="1"/>
  <c r="H21" i="1"/>
  <c r="I21" i="1" s="1"/>
  <c r="I27" i="1" s="1"/>
  <c r="D12" i="2" s="1"/>
  <c r="I15" i="1"/>
  <c r="I9" i="1"/>
  <c r="I8" i="1"/>
  <c r="I16" i="1" s="1"/>
  <c r="D10" i="2" l="1"/>
  <c r="I17" i="1"/>
  <c r="D11" i="2" s="1"/>
  <c r="D14" i="2"/>
  <c r="I58" i="1"/>
  <c r="H27" i="1"/>
  <c r="H31" i="1"/>
  <c r="H40" i="1"/>
  <c r="H16" i="1"/>
  <c r="C10" i="2" l="1"/>
  <c r="H17" i="1"/>
  <c r="C11" i="2" s="1"/>
  <c r="C14" i="2"/>
  <c r="H58" i="1"/>
  <c r="I68" i="1"/>
  <c r="I70" i="1" s="1"/>
  <c r="D18" i="2"/>
  <c r="I71" i="1" l="1"/>
  <c r="D24" i="2" s="1"/>
  <c r="D23" i="2"/>
  <c r="I72" i="1"/>
  <c r="D25" i="2" s="1"/>
  <c r="D22" i="2"/>
  <c r="C18" i="2"/>
  <c r="H68" i="1"/>
  <c r="H70" i="1" l="1"/>
  <c r="H71" i="1"/>
  <c r="C23" i="2"/>
  <c r="H72" i="1"/>
  <c r="C22" i="2"/>
  <c r="C25" i="2" l="1"/>
  <c r="C24" i="2"/>
</calcChain>
</file>

<file path=xl/sharedStrings.xml><?xml version="1.0" encoding="utf-8"?>
<sst xmlns="http://schemas.openxmlformats.org/spreadsheetml/2006/main" count="215" uniqueCount="142">
  <si>
    <t>Organization:</t>
  </si>
  <si>
    <t xml:space="preserve">Name of the Project: </t>
  </si>
  <si>
    <t>Date:</t>
  </si>
  <si>
    <t>Costs</t>
  </si>
  <si>
    <t xml:space="preserve">Total Budget *Local currency* </t>
  </si>
  <si>
    <t xml:space="preserve">Total Budget *CAD* </t>
  </si>
  <si>
    <t xml:space="preserve">1.1. Remuneration/Fees </t>
  </si>
  <si>
    <t>Subtotal 1.1</t>
  </si>
  <si>
    <t>1.5.1 Travel costs</t>
  </si>
  <si>
    <t>1.5.4 Other training costs</t>
  </si>
  <si>
    <t>1.5.5 Goods, assets and supplies</t>
  </si>
  <si>
    <t>1.5.6 Project administration costs directly related to the project</t>
  </si>
  <si>
    <t>1.5.7 Other direct costs identified under the project (list and describe below)</t>
  </si>
  <si>
    <t>1.5.10 Construction costs (when below 20% of budget)</t>
  </si>
  <si>
    <t>Subtotal 1.5</t>
  </si>
  <si>
    <t>1.6.1 Construction costs (when above 20% of budget)</t>
  </si>
  <si>
    <t>1.6.2 Bulk purchases of goods</t>
  </si>
  <si>
    <t>Subtotal - 1.6</t>
  </si>
  <si>
    <t>Subtotal - Programatic Costs</t>
  </si>
  <si>
    <t>1.8 Overhead Compensation (9.5%)</t>
  </si>
  <si>
    <t>Subtotal - Overhead Compensation</t>
  </si>
  <si>
    <t xml:space="preserve"> TOTAL</t>
  </si>
  <si>
    <r>
      <rPr>
        <sz val="11"/>
        <color rgb="FF000000"/>
        <rFont val="Lato"/>
      </rPr>
      <t>Canada-based co-applicants will be able to apply for up to CAD 207,000 per project over 12-24 months; whereas the co-applicants from Bolivia, Colombia, Guatemala, and Peru will be able to apply for either of: CAD 100,000-122,000 (small fund) CAD 300,000-390,000 (medium fund), CAD 600-633,000 (large fund).</t>
    </r>
    <r>
      <rPr>
        <b/>
        <sz val="11"/>
        <color rgb="FFFDC030"/>
        <rFont val="Lato"/>
      </rPr>
      <t xml:space="preserve"> </t>
    </r>
    <r>
      <rPr>
        <b/>
        <sz val="11"/>
        <color rgb="FF000000"/>
        <rFont val="Lato"/>
      </rPr>
      <t>In both cases, the applicants should claim an ICR of 9.5% on the direct budget. </t>
    </r>
    <r>
      <rPr>
        <sz val="11"/>
        <color rgb="FF000000"/>
        <rFont val="Lato"/>
      </rPr>
      <t> </t>
    </r>
  </si>
  <si>
    <t>ICR = Indirect Cost Recovery which is represented in budget line 1.8: Overhead Compensation in the Budget Template. This amount is automatically calculated on top of your project budget.  </t>
  </si>
  <si>
    <t>The recommended amount for Renumeration is 30% but not restricted to that amount.</t>
  </si>
  <si>
    <t>Please change the following currency and exchange rate to your own</t>
  </si>
  <si>
    <t>COP</t>
  </si>
  <si>
    <t>choose from the options</t>
  </si>
  <si>
    <t>This column has a formulate</t>
  </si>
  <si>
    <t>Line Items</t>
  </si>
  <si>
    <t>Cost</t>
  </si>
  <si>
    <t>Unit</t>
  </si>
  <si>
    <t>N. of Units</t>
  </si>
  <si>
    <t>%</t>
  </si>
  <si>
    <r>
      <t xml:space="preserve">Unit Cost
</t>
    </r>
    <r>
      <rPr>
        <b/>
        <sz val="9"/>
        <color rgb="FF00B050"/>
        <rFont val="Calibri"/>
        <family val="2"/>
        <scheme val="minor"/>
      </rPr>
      <t>*Local currency*</t>
    </r>
  </si>
  <si>
    <r>
      <t xml:space="preserve">Total Cost
</t>
    </r>
    <r>
      <rPr>
        <b/>
        <sz val="9"/>
        <color rgb="FF00B050"/>
        <rFont val="Calibri"/>
        <family val="2"/>
        <scheme val="minor"/>
      </rPr>
      <t>*Local currency*</t>
    </r>
  </si>
  <si>
    <r>
      <t xml:space="preserve">Total 
</t>
    </r>
    <r>
      <rPr>
        <b/>
        <sz val="9"/>
        <color rgb="FF00B050"/>
        <rFont val="Calibri"/>
        <family val="2"/>
        <scheme val="minor"/>
      </rPr>
      <t>*CAD*</t>
    </r>
  </si>
  <si>
    <t>1.1.1</t>
  </si>
  <si>
    <t>Example</t>
  </si>
  <si>
    <t>Month</t>
  </si>
  <si>
    <t>numbers provided here are examples</t>
  </si>
  <si>
    <t>1.1.2</t>
  </si>
  <si>
    <t>Week</t>
  </si>
  <si>
    <t>1.1.3</t>
  </si>
  <si>
    <t>1.1.4</t>
  </si>
  <si>
    <t>1.1.5</t>
  </si>
  <si>
    <t>1.1.6</t>
  </si>
  <si>
    <t>1.1.7</t>
  </si>
  <si>
    <t>1.1.8</t>
  </si>
  <si>
    <t>1.1.9</t>
  </si>
  <si>
    <t>Subtotal 1.1.1</t>
  </si>
  <si>
    <t>1.5.1 a</t>
  </si>
  <si>
    <t>National travel</t>
  </si>
  <si>
    <t>1.5.1 a 1</t>
  </si>
  <si>
    <t>Day</t>
  </si>
  <si>
    <t>1.5.1 a 2</t>
  </si>
  <si>
    <t>1.5.1 a 3</t>
  </si>
  <si>
    <t>1.5.1 b</t>
  </si>
  <si>
    <t xml:space="preserve"> local transportation</t>
  </si>
  <si>
    <t>1.5.1 b 1</t>
  </si>
  <si>
    <t>1.5.1 b2</t>
  </si>
  <si>
    <t>1.5.1 b 3</t>
  </si>
  <si>
    <t>Subtotal 1.5.1</t>
  </si>
  <si>
    <t>1.5.4.1</t>
  </si>
  <si>
    <t>1.5.4.2</t>
  </si>
  <si>
    <t>Subtotal 1.5.4</t>
  </si>
  <si>
    <t>1.5.5.1</t>
  </si>
  <si>
    <t>1.5.5.2</t>
  </si>
  <si>
    <t>1.5.5.3</t>
  </si>
  <si>
    <t>1.5.5.4</t>
  </si>
  <si>
    <t>1.5.5.5</t>
  </si>
  <si>
    <t>1.5.5.6</t>
  </si>
  <si>
    <t>1.5.5.7</t>
  </si>
  <si>
    <t>Subtotal 1.5.5</t>
  </si>
  <si>
    <t>1.5.6.1</t>
  </si>
  <si>
    <t>1.5.6.2</t>
  </si>
  <si>
    <t>1.5.6.3</t>
  </si>
  <si>
    <t>1.5.6.4</t>
  </si>
  <si>
    <t>1.5.6.5</t>
  </si>
  <si>
    <t>1.5.6.6</t>
  </si>
  <si>
    <t>1.5.6.7</t>
  </si>
  <si>
    <t>Subtotal 1.5.6</t>
  </si>
  <si>
    <t>1.5.7.1</t>
  </si>
  <si>
    <t>1.5.7.2</t>
  </si>
  <si>
    <t>Subtotal 1.5.7</t>
  </si>
  <si>
    <t>1.5.10.1</t>
  </si>
  <si>
    <t>1.5.10.2</t>
  </si>
  <si>
    <t>Subtotal 1.5.10</t>
  </si>
  <si>
    <t>1.6.1.1</t>
  </si>
  <si>
    <t>1.6.1.2</t>
  </si>
  <si>
    <t>Subtotal 1.6.1</t>
  </si>
  <si>
    <t>1.6.2.1</t>
  </si>
  <si>
    <t>1.6.2.2</t>
  </si>
  <si>
    <t>Subtotal 1.6.2</t>
  </si>
  <si>
    <t>Overhead Compensation (9.5%)</t>
  </si>
  <si>
    <t>Note:</t>
  </si>
  <si>
    <t>Detailed lines can be added as needed</t>
  </si>
  <si>
    <t>Organización:</t>
  </si>
  <si>
    <t>Nombre del proyecto:</t>
  </si>
  <si>
    <t>Fecha:</t>
  </si>
  <si>
    <t>Costos</t>
  </si>
  <si>
    <t xml:space="preserve">Presupuesto total *Moneda Local * </t>
  </si>
  <si>
    <t xml:space="preserve">Presupuesto Total  *CAD* </t>
  </si>
  <si>
    <t>1.1. Nómina</t>
  </si>
  <si>
    <t>1.5.1 Viajes y transportes</t>
  </si>
  <si>
    <t>1.5.4 Otros costos de formación</t>
  </si>
  <si>
    <t>1.5.5 Equipos y suministros</t>
  </si>
  <si>
    <t>1.5.6 Costos operacionales (gastos administrativos)</t>
  </si>
  <si>
    <t>1.5.7 Otros costos programáticos</t>
  </si>
  <si>
    <t>1.5.10 Costos de construcción (menores al 20% del presupuesto)</t>
  </si>
  <si>
    <t>1.6.1 Costos de construcción (meayores al 20% del presupuesto)</t>
  </si>
  <si>
    <t>1.6.2 Compras al por mayor</t>
  </si>
  <si>
    <t>Subtotal - Costos Programáticos</t>
  </si>
  <si>
    <t>1.8 1. ICR- Compensación por gastos generales (9.5%)</t>
  </si>
  <si>
    <t>Subtotal - ICR Compensación por gastos generales  (9.5%)</t>
  </si>
  <si>
    <t xml:space="preserve">Los co-solicitantes con sede en Canadá podrán solicitar hasta CAD 207.000 dólares por proyecto durante 12-24 meses; mientras que los co-solicitantes de Bolivia, Colombia, Guatemala y Perú podrán solicitar entre: CAD 100.000-122.000 (fondo pequeño) CAD 300.000-390.000 (fondo mediano), CAD 600-633.000 (fondo grande). En ambos casos, los solicitantes deberán reclamar un ICR del 9,5% sobre el presupuesto directo.  </t>
  </si>
  <si>
    <t xml:space="preserve">ICR = Recuperación de Costos Indirectos que se representa en la línea presupuestaria 1.8: Compensación de Gastos Generales en la Plantilla Presupuestaria. Esta cantidad se calcula automáticamente sobre el presupuesto de su proyecto.  </t>
  </si>
  <si>
    <t>La cantidad recomendada para la renumeración es del 30%, pero no se limita a esa cantidad.</t>
  </si>
  <si>
    <t xml:space="preserve">Por favor, cambie a su moneda y tasa de cambio </t>
  </si>
  <si>
    <t>Escoja una opcion</t>
  </si>
  <si>
    <t>Esta columna esta formulada</t>
  </si>
  <si>
    <t>Categorias</t>
  </si>
  <si>
    <t>Unidad</t>
  </si>
  <si>
    <t>N. of Unidades</t>
  </si>
  <si>
    <t>Costo unitario
*Moneda local*</t>
  </si>
  <si>
    <t>Costo Total 
*Moneda Local*</t>
  </si>
  <si>
    <t>Ejemplo</t>
  </si>
  <si>
    <t>Mes</t>
  </si>
  <si>
    <t>Estos datos son un ejemplo</t>
  </si>
  <si>
    <t>Semana</t>
  </si>
  <si>
    <t>Viajes Nacionales</t>
  </si>
  <si>
    <t xml:space="preserve"> Transporte Local</t>
  </si>
  <si>
    <t>Puede añadir líneas según lo necesite</t>
  </si>
  <si>
    <t>Dia</t>
  </si>
  <si>
    <t>Hour</t>
  </si>
  <si>
    <t>Hora</t>
  </si>
  <si>
    <t>N. of people</t>
  </si>
  <si>
    <t>N. de personas</t>
  </si>
  <si>
    <t>delivery</t>
  </si>
  <si>
    <t>Entrega</t>
  </si>
  <si>
    <t>Lumpsum</t>
  </si>
  <si>
    <t>Monto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</si>
</sst>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(* #,##0_);_(* \(#,##0\);_(* &quot;-&quot;??_);_(@_)"/>
    <numFmt numFmtId="167" formatCode="_-* #,##0_-;\-* #,##0_-;_-* &quot;-&quot;??_-;_-@_-"/>
    <numFmt numFmtId="168" formatCode="_-&quot;$&quot;\ * #,##0_-;\-&quot;$&quot;\ * #,##0_-;_-&quot;$&quot;\ * &quot;-&quot;??_-;_-@_-"/>
  </numFmts>
  <fonts count="25">
    <font>
      <sz val="11"/>
      <color theme="1"/>
      <name val="Gill Sans Infant MT"/>
      <family val="2"/>
    </font>
    <font>
      <sz val="11"/>
      <color theme="1"/>
      <name val="Calibri"/>
      <family val="2"/>
      <scheme val="minor"/>
    </font>
    <font>
      <sz val="11"/>
      <color theme="1"/>
      <name val="Gill Sans Infant MT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00B05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Gill Sans Infant MT"/>
      <family val="2"/>
    </font>
    <font>
      <sz val="8"/>
      <name val="Gill Sans Infant MT"/>
      <family val="2"/>
    </font>
    <font>
      <b/>
      <sz val="10"/>
      <name val="Lato"/>
      <family val="2"/>
    </font>
    <font>
      <b/>
      <sz val="9"/>
      <color theme="0"/>
      <name val="Calibri"/>
      <family val="2"/>
      <scheme val="minor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b/>
      <sz val="10"/>
      <color theme="0"/>
      <name val="Lato"/>
      <family val="2"/>
    </font>
    <font>
      <sz val="10"/>
      <color theme="0"/>
      <name val="Lato"/>
      <family val="2"/>
    </font>
    <font>
      <i/>
      <sz val="11"/>
      <color theme="1"/>
      <name val="Gill Sans Infant MT"/>
      <family val="2"/>
    </font>
    <font>
      <sz val="8"/>
      <color theme="1"/>
      <name val="Gill Sans Infant MT"/>
      <family val="2"/>
    </font>
    <font>
      <sz val="11"/>
      <name val="Lato"/>
      <charset val="1"/>
    </font>
    <font>
      <sz val="11"/>
      <color rgb="FF000000"/>
      <name val="Lato"/>
    </font>
    <font>
      <b/>
      <sz val="11"/>
      <color rgb="FFFDC030"/>
      <name val="Lato"/>
    </font>
    <font>
      <b/>
      <sz val="11"/>
      <color rgb="FF000000"/>
      <name val="Lato"/>
    </font>
    <font>
      <sz val="11"/>
      <name val="Lato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7" fontId="8" fillId="0" borderId="1" xfId="6" applyNumberFormat="1" applyFont="1" applyFill="1" applyBorder="1"/>
    <xf numFmtId="1" fontId="8" fillId="4" borderId="1" xfId="2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top"/>
    </xf>
    <xf numFmtId="0" fontId="8" fillId="6" borderId="1" xfId="0" applyFont="1" applyFill="1" applyBorder="1" applyAlignment="1">
      <alignment horizontal="center" wrapText="1"/>
    </xf>
    <xf numFmtId="0" fontId="7" fillId="5" borderId="1" xfId="4" applyFont="1" applyFill="1" applyBorder="1"/>
    <xf numFmtId="166" fontId="7" fillId="5" borderId="1" xfId="4" applyNumberFormat="1" applyFont="1" applyFill="1" applyBorder="1"/>
    <xf numFmtId="166" fontId="7" fillId="5" borderId="1" xfId="1" applyNumberFormat="1" applyFont="1" applyFill="1" applyBorder="1" applyAlignment="1">
      <alignment vertical="top"/>
    </xf>
    <xf numFmtId="0" fontId="7" fillId="5" borderId="1" xfId="4" applyFont="1" applyFill="1" applyBorder="1" applyAlignment="1">
      <alignment horizontal="left"/>
    </xf>
    <xf numFmtId="0" fontId="10" fillId="0" borderId="0" xfId="0" applyFont="1" applyAlignment="1">
      <alignment vertical="top"/>
    </xf>
    <xf numFmtId="9" fontId="8" fillId="0" borderId="1" xfId="3" applyFont="1" applyFill="1" applyBorder="1" applyAlignment="1">
      <alignment horizontal="center"/>
    </xf>
    <xf numFmtId="0" fontId="7" fillId="5" borderId="1" xfId="4" applyFont="1" applyFill="1" applyBorder="1" applyAlignment="1">
      <alignment horizontal="center"/>
    </xf>
    <xf numFmtId="0" fontId="7" fillId="3" borderId="1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3" borderId="1" xfId="4" applyFont="1" applyFill="1" applyBorder="1" applyAlignment="1">
      <alignment horizontal="left"/>
    </xf>
    <xf numFmtId="0" fontId="7" fillId="9" borderId="1" xfId="4" applyFont="1" applyFill="1" applyBorder="1" applyAlignment="1">
      <alignment horizontal="right"/>
    </xf>
    <xf numFmtId="0" fontId="7" fillId="9" borderId="1" xfId="4" applyFont="1" applyFill="1" applyBorder="1"/>
    <xf numFmtId="0" fontId="7" fillId="9" borderId="1" xfId="4" applyFont="1" applyFill="1" applyBorder="1" applyAlignment="1">
      <alignment horizontal="center"/>
    </xf>
    <xf numFmtId="166" fontId="7" fillId="9" borderId="1" xfId="1" applyNumberFormat="1" applyFont="1" applyFill="1" applyBorder="1" applyAlignment="1">
      <alignment vertical="top"/>
    </xf>
    <xf numFmtId="166" fontId="7" fillId="9" borderId="1" xfId="4" applyNumberFormat="1" applyFont="1" applyFill="1" applyBorder="1"/>
    <xf numFmtId="0" fontId="7" fillId="10" borderId="1" xfId="4" applyFont="1" applyFill="1" applyBorder="1" applyAlignment="1">
      <alignment horizontal="left"/>
    </xf>
    <xf numFmtId="0" fontId="12" fillId="10" borderId="1" xfId="4" applyFont="1" applyFill="1" applyBorder="1" applyAlignment="1">
      <alignment horizontal="center"/>
    </xf>
    <xf numFmtId="166" fontId="12" fillId="10" borderId="1" xfId="1" applyNumberFormat="1" applyFont="1" applyFill="1" applyBorder="1" applyAlignment="1">
      <alignment vertical="top"/>
    </xf>
    <xf numFmtId="167" fontId="8" fillId="10" borderId="1" xfId="6" applyNumberFormat="1" applyFont="1" applyFill="1" applyBorder="1"/>
    <xf numFmtId="1" fontId="8" fillId="10" borderId="1" xfId="2" applyNumberFormat="1" applyFont="1" applyFill="1" applyBorder="1" applyAlignment="1">
      <alignment horizontal="center" vertical="center" wrapText="1"/>
    </xf>
    <xf numFmtId="9" fontId="8" fillId="10" borderId="1" xfId="3" applyFont="1" applyFill="1" applyBorder="1" applyAlignment="1">
      <alignment horizontal="center"/>
    </xf>
    <xf numFmtId="166" fontId="9" fillId="10" borderId="1" xfId="1" applyNumberFormat="1" applyFont="1" applyFill="1" applyBorder="1" applyAlignment="1">
      <alignment vertical="top"/>
    </xf>
    <xf numFmtId="0" fontId="13" fillId="8" borderId="1" xfId="4" applyFont="1" applyFill="1" applyBorder="1"/>
    <xf numFmtId="0" fontId="13" fillId="8" borderId="1" xfId="4" applyFont="1" applyFill="1" applyBorder="1" applyAlignment="1">
      <alignment horizontal="center"/>
    </xf>
    <xf numFmtId="166" fontId="13" fillId="8" borderId="1" xfId="1" applyNumberFormat="1" applyFont="1" applyFill="1" applyBorder="1" applyAlignment="1">
      <alignment horizontal="right" vertical="top"/>
    </xf>
    <xf numFmtId="0" fontId="12" fillId="7" borderId="4" xfId="0" applyFont="1" applyFill="1" applyBorder="1"/>
    <xf numFmtId="0" fontId="14" fillId="0" borderId="0" xfId="0" applyFont="1"/>
    <xf numFmtId="0" fontId="12" fillId="0" borderId="0" xfId="0" applyFont="1"/>
    <xf numFmtId="0" fontId="14" fillId="0" borderId="1" xfId="0" applyFont="1" applyBorder="1"/>
    <xf numFmtId="168" fontId="14" fillId="0" borderId="1" xfId="2" applyNumberFormat="1" applyFont="1" applyBorder="1"/>
    <xf numFmtId="0" fontId="12" fillId="5" borderId="1" xfId="4" applyFont="1" applyFill="1" applyBorder="1"/>
    <xf numFmtId="0" fontId="14" fillId="0" borderId="1" xfId="10" applyFont="1" applyBorder="1" applyAlignment="1">
      <alignment horizontal="left" vertical="center" wrapText="1"/>
    </xf>
    <xf numFmtId="0" fontId="12" fillId="10" borderId="1" xfId="4" applyFont="1" applyFill="1" applyBorder="1" applyAlignment="1">
      <alignment horizontal="left"/>
    </xf>
    <xf numFmtId="168" fontId="14" fillId="10" borderId="1" xfId="2" applyNumberFormat="1" applyFont="1" applyFill="1" applyBorder="1"/>
    <xf numFmtId="0" fontId="14" fillId="4" borderId="1" xfId="10" applyFont="1" applyFill="1" applyBorder="1" applyAlignment="1">
      <alignment horizontal="left" vertical="center"/>
    </xf>
    <xf numFmtId="0" fontId="16" fillId="8" borderId="1" xfId="4" applyFont="1" applyFill="1" applyBorder="1"/>
    <xf numFmtId="168" fontId="14" fillId="5" borderId="1" xfId="2" applyNumberFormat="1" applyFont="1" applyFill="1" applyBorder="1"/>
    <xf numFmtId="168" fontId="17" fillId="8" borderId="1" xfId="2" applyNumberFormat="1" applyFont="1" applyFill="1" applyBorder="1"/>
    <xf numFmtId="0" fontId="18" fillId="0" borderId="0" xfId="0" applyFont="1" applyAlignment="1">
      <alignment wrapText="1"/>
    </xf>
    <xf numFmtId="0" fontId="19" fillId="0" borderId="0" xfId="0" applyFont="1"/>
    <xf numFmtId="167" fontId="8" fillId="11" borderId="1" xfId="6" applyNumberFormat="1" applyFont="1" applyFill="1" applyBorder="1"/>
    <xf numFmtId="1" fontId="8" fillId="11" borderId="1" xfId="2" applyNumberFormat="1" applyFont="1" applyFill="1" applyBorder="1" applyAlignment="1">
      <alignment horizontal="center" vertical="center" wrapText="1"/>
    </xf>
    <xf numFmtId="9" fontId="8" fillId="11" borderId="1" xfId="3" applyFont="1" applyFill="1" applyBorder="1" applyAlignment="1">
      <alignment horizontal="center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12" borderId="1" xfId="4" applyFont="1" applyFill="1" applyBorder="1" applyAlignment="1">
      <alignment horizontal="left"/>
    </xf>
    <xf numFmtId="168" fontId="14" fillId="12" borderId="1" xfId="2" applyNumberFormat="1" applyFont="1" applyFill="1" applyBorder="1"/>
    <xf numFmtId="0" fontId="16" fillId="13" borderId="1" xfId="4" applyFont="1" applyFill="1" applyBorder="1"/>
    <xf numFmtId="168" fontId="17" fillId="13" borderId="1" xfId="2" applyNumberFormat="1" applyFont="1" applyFill="1" applyBorder="1"/>
    <xf numFmtId="0" fontId="7" fillId="14" borderId="1" xfId="4" applyFont="1" applyFill="1" applyBorder="1" applyAlignment="1">
      <alignment horizontal="right"/>
    </xf>
    <xf numFmtId="0" fontId="7" fillId="14" borderId="1" xfId="4" applyFont="1" applyFill="1" applyBorder="1"/>
    <xf numFmtId="0" fontId="7" fillId="14" borderId="1" xfId="4" applyFont="1" applyFill="1" applyBorder="1" applyAlignment="1">
      <alignment horizontal="center"/>
    </xf>
    <xf numFmtId="166" fontId="7" fillId="14" borderId="1" xfId="4" applyNumberFormat="1" applyFont="1" applyFill="1" applyBorder="1"/>
    <xf numFmtId="166" fontId="7" fillId="14" borderId="1" xfId="1" applyNumberFormat="1" applyFont="1" applyFill="1" applyBorder="1" applyAlignment="1">
      <alignment vertical="top"/>
    </xf>
    <xf numFmtId="0" fontId="7" fillId="12" borderId="1" xfId="4" applyFont="1" applyFill="1" applyBorder="1" applyAlignment="1">
      <alignment horizontal="left"/>
    </xf>
    <xf numFmtId="0" fontId="12" fillId="12" borderId="1" xfId="4" applyFont="1" applyFill="1" applyBorder="1" applyAlignment="1">
      <alignment horizontal="center"/>
    </xf>
    <xf numFmtId="166" fontId="12" fillId="12" borderId="1" xfId="1" applyNumberFormat="1" applyFont="1" applyFill="1" applyBorder="1" applyAlignment="1">
      <alignment vertical="top"/>
    </xf>
    <xf numFmtId="167" fontId="8" fillId="12" borderId="1" xfId="6" applyNumberFormat="1" applyFont="1" applyFill="1" applyBorder="1"/>
    <xf numFmtId="1" fontId="8" fillId="12" borderId="1" xfId="2" applyNumberFormat="1" applyFont="1" applyFill="1" applyBorder="1" applyAlignment="1">
      <alignment horizontal="center" vertical="center" wrapText="1"/>
    </xf>
    <xf numFmtId="9" fontId="8" fillId="12" borderId="1" xfId="3" applyFont="1" applyFill="1" applyBorder="1" applyAlignment="1">
      <alignment horizontal="center"/>
    </xf>
    <xf numFmtId="166" fontId="9" fillId="12" borderId="1" xfId="1" applyNumberFormat="1" applyFont="1" applyFill="1" applyBorder="1" applyAlignment="1">
      <alignment vertical="top"/>
    </xf>
    <xf numFmtId="0" fontId="13" fillId="13" borderId="1" xfId="4" applyFont="1" applyFill="1" applyBorder="1"/>
    <xf numFmtId="0" fontId="13" fillId="13" borderId="1" xfId="4" applyFont="1" applyFill="1" applyBorder="1" applyAlignment="1">
      <alignment horizontal="center"/>
    </xf>
    <xf numFmtId="166" fontId="13" fillId="13" borderId="1" xfId="1" applyNumberFormat="1" applyFont="1" applyFill="1" applyBorder="1" applyAlignment="1">
      <alignment horizontal="right" vertical="top"/>
    </xf>
    <xf numFmtId="0" fontId="24" fillId="0" borderId="0" xfId="0" applyFont="1" applyAlignment="1">
      <alignment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/>
    </xf>
    <xf numFmtId="3" fontId="7" fillId="3" borderId="1" xfId="4" applyNumberFormat="1" applyFont="1" applyFill="1" applyBorder="1" applyAlignment="1" applyProtection="1">
      <alignment horizontal="left" vertical="center"/>
      <protection locked="0"/>
    </xf>
    <xf numFmtId="0" fontId="4" fillId="2" borderId="1" xfId="4" applyFont="1" applyFill="1" applyBorder="1" applyAlignment="1">
      <alignment horizontal="center" vertical="center" wrapText="1"/>
    </xf>
    <xf numFmtId="166" fontId="4" fillId="2" borderId="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4" fillId="2" borderId="1" xfId="4" applyFont="1" applyFill="1" applyBorder="1" applyAlignment="1">
      <alignment horizontal="center" vertical="center"/>
    </xf>
    <xf numFmtId="0" fontId="7" fillId="5" borderId="1" xfId="4" applyFont="1" applyFill="1" applyBorder="1" applyAlignment="1">
      <alignment horizontal="right"/>
    </xf>
    <xf numFmtId="0" fontId="0" fillId="0" borderId="0" xfId="0" applyAlignment="1">
      <alignment horizontal="justify" vertical="justify" wrapText="1"/>
    </xf>
    <xf numFmtId="0" fontId="13" fillId="8" borderId="1" xfId="4" applyFont="1" applyFill="1" applyBorder="1" applyAlignment="1">
      <alignment horizontal="left"/>
    </xf>
    <xf numFmtId="0" fontId="18" fillId="0" borderId="0" xfId="0" applyFont="1" applyAlignment="1">
      <alignment horizontal="right" wrapText="1"/>
    </xf>
    <xf numFmtId="0" fontId="13" fillId="13" borderId="1" xfId="4" applyFont="1" applyFill="1" applyBorder="1" applyAlignment="1">
      <alignment horizontal="left"/>
    </xf>
  </cellXfs>
  <cellStyles count="18">
    <cellStyle name="Comma" xfId="1" builtinId="3"/>
    <cellStyle name="Comma 10 10" xfId="6" xr:uid="{00000000-0005-0000-0000-000001000000}"/>
    <cellStyle name="Comma 10 4 2" xfId="12" xr:uid="{00000000-0005-0000-0000-000002000000}"/>
    <cellStyle name="Comma 10 4 2 2" xfId="15" xr:uid="{00000000-0005-0000-0000-000003000000}"/>
    <cellStyle name="Comma 11 3" xfId="5" xr:uid="{00000000-0005-0000-0000-000004000000}"/>
    <cellStyle name="Comma 2" xfId="8" xr:uid="{00000000-0005-0000-0000-000005000000}"/>
    <cellStyle name="Comma 79" xfId="14" xr:uid="{00000000-0005-0000-0000-000006000000}"/>
    <cellStyle name="Currency" xfId="2" builtinId="4"/>
    <cellStyle name="Normal" xfId="0" builtinId="0"/>
    <cellStyle name="Normal 10 2 3 2" xfId="13" xr:uid="{00000000-0005-0000-0000-000009000000}"/>
    <cellStyle name="Normal 2" xfId="17" xr:uid="{00000000-0005-0000-0000-00000A000000}"/>
    <cellStyle name="Normal 3" xfId="7" xr:uid="{00000000-0005-0000-0000-00000B000000}"/>
    <cellStyle name="Normal 5 10 2" xfId="10" xr:uid="{00000000-0005-0000-0000-00000C000000}"/>
    <cellStyle name="Normal 5 10 2 3" xfId="11" xr:uid="{00000000-0005-0000-0000-00000D000000}"/>
    <cellStyle name="Normal_01. BUDGET_ANESVAD_P-II_1ST YEAR_IOM TEMPLATE" xfId="4" xr:uid="{00000000-0005-0000-0000-00000E000000}"/>
    <cellStyle name="Percent" xfId="3" builtinId="5"/>
    <cellStyle name="Percent 15" xfId="16" xr:uid="{00000000-0005-0000-0000-000010000000}"/>
    <cellStyle name="Percent 2" xfId="9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E32"/>
  <sheetViews>
    <sheetView topLeftCell="A19" zoomScale="120" zoomScaleNormal="120" workbookViewId="0">
      <selection activeCell="B28" sqref="B28"/>
    </sheetView>
  </sheetViews>
  <sheetFormatPr defaultColWidth="11" defaultRowHeight="12.5"/>
  <cols>
    <col min="1" max="1" width="11" style="33"/>
    <col min="2" max="2" width="79" style="33" customWidth="1"/>
    <col min="3" max="4" width="24.75" style="33" customWidth="1"/>
    <col min="5" max="5" width="13.33203125" style="33" customWidth="1"/>
    <col min="6" max="16384" width="11" style="33"/>
  </cols>
  <sheetData>
    <row r="2" spans="2:5" ht="22.9" customHeight="1">
      <c r="B2" s="32" t="s">
        <v>0</v>
      </c>
    </row>
    <row r="3" spans="2:5" ht="22.9" customHeight="1">
      <c r="B3" s="32" t="s">
        <v>1</v>
      </c>
    </row>
    <row r="4" spans="2:5" ht="21" customHeight="1">
      <c r="B4" s="32" t="s">
        <v>2</v>
      </c>
    </row>
    <row r="5" spans="2:5">
      <c r="B5" s="34"/>
    </row>
    <row r="6" spans="2:5">
      <c r="B6" s="34"/>
    </row>
    <row r="7" spans="2:5">
      <c r="B7" s="34"/>
    </row>
    <row r="8" spans="2:5" ht="14.65" customHeight="1">
      <c r="B8" s="72" t="s">
        <v>3</v>
      </c>
      <c r="C8" s="72" t="s">
        <v>4</v>
      </c>
      <c r="D8" s="72" t="s">
        <v>5</v>
      </c>
      <c r="E8" s="74"/>
    </row>
    <row r="9" spans="2:5" ht="14.25" customHeight="1">
      <c r="B9" s="73"/>
      <c r="C9" s="73"/>
      <c r="D9" s="73"/>
      <c r="E9" s="74"/>
    </row>
    <row r="10" spans="2:5">
      <c r="B10" s="35" t="s">
        <v>6</v>
      </c>
      <c r="C10" s="36">
        <f>+'Detailed Budget (North)'!H16</f>
        <v>8040000</v>
      </c>
      <c r="D10" s="36">
        <f>+'Detailed Budget (North)'!I16</f>
        <v>2680</v>
      </c>
    </row>
    <row r="11" spans="2:5">
      <c r="B11" s="37" t="s">
        <v>7</v>
      </c>
      <c r="C11" s="43">
        <f>+'Detailed Budget (North)'!H17</f>
        <v>8040000</v>
      </c>
      <c r="D11" s="43">
        <f>+'Detailed Budget (North)'!I17</f>
        <v>2680</v>
      </c>
    </row>
    <row r="12" spans="2:5">
      <c r="B12" s="38" t="s">
        <v>8</v>
      </c>
      <c r="C12" s="36">
        <f>+'Detailed Budget (North)'!H27</f>
        <v>0</v>
      </c>
      <c r="D12" s="36">
        <f>+'Detailed Budget (North)'!I27</f>
        <v>0</v>
      </c>
    </row>
    <row r="13" spans="2:5">
      <c r="B13" s="35" t="s">
        <v>9</v>
      </c>
      <c r="C13" s="36">
        <f>+'Detailed Budget (North)'!H31</f>
        <v>0</v>
      </c>
      <c r="D13" s="36">
        <f>+'Detailed Budget (North)'!I31</f>
        <v>0</v>
      </c>
    </row>
    <row r="14" spans="2:5">
      <c r="B14" s="35" t="s">
        <v>10</v>
      </c>
      <c r="C14" s="36">
        <f>+'Detailed Budget (North)'!H40</f>
        <v>0</v>
      </c>
      <c r="D14" s="36">
        <f>+'Detailed Budget (North)'!I40</f>
        <v>0</v>
      </c>
    </row>
    <row r="15" spans="2:5">
      <c r="B15" s="35" t="s">
        <v>11</v>
      </c>
      <c r="C15" s="36">
        <f>+'Detailed Budget (North)'!H49</f>
        <v>0</v>
      </c>
      <c r="D15" s="36">
        <f>+'Detailed Budget (North)'!I49</f>
        <v>0</v>
      </c>
    </row>
    <row r="16" spans="2:5">
      <c r="B16" s="35" t="s">
        <v>12</v>
      </c>
      <c r="C16" s="36">
        <f>+'Detailed Budget (North)'!H53</f>
        <v>0</v>
      </c>
      <c r="D16" s="36">
        <f>+'Detailed Budget (North)'!I53</f>
        <v>0</v>
      </c>
    </row>
    <row r="17" spans="2:4">
      <c r="B17" s="35" t="s">
        <v>13</v>
      </c>
      <c r="C17" s="36">
        <f>+'Detailed Budget (North)'!H57</f>
        <v>0</v>
      </c>
      <c r="D17" s="36">
        <f>+'Detailed Budget (North)'!I57</f>
        <v>0</v>
      </c>
    </row>
    <row r="18" spans="2:4">
      <c r="B18" s="37" t="s">
        <v>14</v>
      </c>
      <c r="C18" s="43">
        <f>+'Detailed Budget (North)'!H58</f>
        <v>0</v>
      </c>
      <c r="D18" s="43">
        <f>+'Detailed Budget (North)'!I58</f>
        <v>0</v>
      </c>
    </row>
    <row r="19" spans="2:4">
      <c r="B19" s="35" t="s">
        <v>15</v>
      </c>
      <c r="C19" s="36">
        <f>+'Detailed Budget (North)'!H62</f>
        <v>0</v>
      </c>
      <c r="D19" s="36">
        <f>+'Detailed Budget (North)'!I62</f>
        <v>0</v>
      </c>
    </row>
    <row r="20" spans="2:4">
      <c r="B20" s="35" t="s">
        <v>16</v>
      </c>
      <c r="C20" s="36">
        <f>+'Detailed Budget (North)'!H66</f>
        <v>0</v>
      </c>
      <c r="D20" s="36">
        <f>+'Detailed Budget (North)'!I66</f>
        <v>0</v>
      </c>
    </row>
    <row r="21" spans="2:4">
      <c r="B21" s="37" t="s">
        <v>17</v>
      </c>
      <c r="C21" s="43">
        <f>+'Detailed Budget (North)'!H67</f>
        <v>0</v>
      </c>
      <c r="D21" s="43">
        <f>+'Detailed Budget (North)'!I67</f>
        <v>0</v>
      </c>
    </row>
    <row r="22" spans="2:4">
      <c r="B22" s="39" t="s">
        <v>18</v>
      </c>
      <c r="C22" s="40">
        <f>+'Detailed Budget (North)'!H68</f>
        <v>8040000</v>
      </c>
      <c r="D22" s="40">
        <f>+'Detailed Budget (North)'!I68</f>
        <v>2680</v>
      </c>
    </row>
    <row r="23" spans="2:4">
      <c r="B23" s="41" t="s">
        <v>19</v>
      </c>
      <c r="C23" s="36">
        <f>+'Detailed Budget (North)'!H70</f>
        <v>763800</v>
      </c>
      <c r="D23" s="36">
        <f>+'Detailed Budget (North)'!I70</f>
        <v>254.6</v>
      </c>
    </row>
    <row r="24" spans="2:4">
      <c r="B24" s="39" t="s">
        <v>20</v>
      </c>
      <c r="C24" s="40">
        <f>+'Detailed Budget (North)'!H71</f>
        <v>763800</v>
      </c>
      <c r="D24" s="40">
        <f>+'Detailed Budget (North)'!I71</f>
        <v>254.6</v>
      </c>
    </row>
    <row r="25" spans="2:4">
      <c r="B25" s="42" t="s">
        <v>21</v>
      </c>
      <c r="C25" s="44">
        <f>+'Detailed Budget (North)'!H72</f>
        <v>8803800</v>
      </c>
      <c r="D25" s="44">
        <f>+'Detailed Budget (North)'!I72</f>
        <v>2934.6</v>
      </c>
    </row>
    <row r="28" spans="2:4" ht="70">
      <c r="B28" s="71" t="s">
        <v>22</v>
      </c>
    </row>
    <row r="29" spans="2:4" ht="28">
      <c r="B29" s="50" t="s">
        <v>23</v>
      </c>
    </row>
    <row r="32" spans="2:4">
      <c r="B32" s="33" t="s">
        <v>24</v>
      </c>
    </row>
  </sheetData>
  <mergeCells count="4">
    <mergeCell ref="B8:B9"/>
    <mergeCell ref="C8:C9"/>
    <mergeCell ref="D8:D9"/>
    <mergeCell ref="E8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J75"/>
  <sheetViews>
    <sheetView topLeftCell="A48" zoomScaleNormal="100" workbookViewId="0">
      <selection activeCell="C75" sqref="C75:H75"/>
    </sheetView>
  </sheetViews>
  <sheetFormatPr defaultColWidth="11" defaultRowHeight="14"/>
  <cols>
    <col min="1" max="1" width="3.25" customWidth="1"/>
    <col min="2" max="2" width="12.83203125" customWidth="1"/>
    <col min="3" max="3" width="31.75" customWidth="1"/>
    <col min="4" max="4" width="13.25" customWidth="1"/>
    <col min="5" max="5" width="13.83203125" customWidth="1"/>
    <col min="6" max="6" width="12.75" style="15" customWidth="1"/>
    <col min="7" max="7" width="13.33203125" customWidth="1"/>
    <col min="8" max="8" width="17.08203125" customWidth="1"/>
    <col min="9" max="9" width="17.33203125" customWidth="1"/>
  </cols>
  <sheetData>
    <row r="1" spans="2:10" ht="16.5" customHeight="1">
      <c r="E1" s="80" t="s">
        <v>25</v>
      </c>
      <c r="F1" s="80"/>
      <c r="G1" s="80"/>
      <c r="H1" s="80"/>
      <c r="I1">
        <v>3000</v>
      </c>
      <c r="J1" t="s">
        <v>26</v>
      </c>
    </row>
    <row r="2" spans="2:10" ht="16.5" customHeight="1">
      <c r="E2" s="45"/>
      <c r="F2" s="45"/>
      <c r="G2" s="45"/>
      <c r="H2" s="45"/>
    </row>
    <row r="3" spans="2:10">
      <c r="D3" s="46" t="s">
        <v>27</v>
      </c>
      <c r="H3" s="46" t="s">
        <v>28</v>
      </c>
      <c r="I3" s="46" t="s">
        <v>28</v>
      </c>
    </row>
    <row r="4" spans="2:10" ht="14.25" customHeight="1">
      <c r="B4" s="78" t="s">
        <v>29</v>
      </c>
      <c r="C4" s="78" t="s">
        <v>30</v>
      </c>
      <c r="D4" s="78" t="s">
        <v>31</v>
      </c>
      <c r="E4" s="81" t="s">
        <v>32</v>
      </c>
      <c r="F4" s="78" t="s">
        <v>33</v>
      </c>
      <c r="G4" s="79" t="s">
        <v>34</v>
      </c>
      <c r="H4" s="79" t="s">
        <v>35</v>
      </c>
      <c r="I4" s="75" t="s">
        <v>36</v>
      </c>
    </row>
    <row r="5" spans="2:10">
      <c r="B5" s="78"/>
      <c r="C5" s="78"/>
      <c r="D5" s="78"/>
      <c r="E5" s="81"/>
      <c r="F5" s="78"/>
      <c r="G5" s="79"/>
      <c r="H5" s="79"/>
      <c r="I5" s="75"/>
    </row>
    <row r="6" spans="2:10">
      <c r="B6" s="76" t="str">
        <f>+'Budget per Category'!B10</f>
        <v xml:space="preserve">1.1. Remuneration/Fees </v>
      </c>
      <c r="C6" s="76"/>
      <c r="D6" s="76"/>
      <c r="E6" s="76"/>
      <c r="F6" s="76"/>
      <c r="G6" s="76"/>
      <c r="H6" s="76"/>
      <c r="I6" s="76"/>
    </row>
    <row r="7" spans="2:10">
      <c r="B7" s="1" t="s">
        <v>37</v>
      </c>
      <c r="C7" s="2" t="s">
        <v>38</v>
      </c>
      <c r="D7" s="3" t="s">
        <v>39</v>
      </c>
      <c r="E7" s="4">
        <v>2</v>
      </c>
      <c r="F7" s="12">
        <v>1</v>
      </c>
      <c r="G7" s="5">
        <v>4000000</v>
      </c>
      <c r="H7" s="5">
        <f>E7*F7*G7</f>
        <v>8000000</v>
      </c>
      <c r="I7" s="5">
        <f>+H7/$I$1</f>
        <v>2666.6666666666665</v>
      </c>
      <c r="J7" s="46" t="s">
        <v>40</v>
      </c>
    </row>
    <row r="8" spans="2:10">
      <c r="B8" s="1" t="s">
        <v>41</v>
      </c>
      <c r="C8" s="2" t="s">
        <v>30</v>
      </c>
      <c r="D8" s="3" t="s">
        <v>42</v>
      </c>
      <c r="E8" s="4">
        <v>1</v>
      </c>
      <c r="F8" s="12">
        <v>0.2</v>
      </c>
      <c r="G8" s="5">
        <v>200000</v>
      </c>
      <c r="H8" s="5">
        <f t="shared" ref="H8:H15" si="0">E8*F8*G8</f>
        <v>40000</v>
      </c>
      <c r="I8" s="5">
        <f t="shared" ref="I8:I15" si="1">+H8/$I$1</f>
        <v>13.333333333333334</v>
      </c>
    </row>
    <row r="9" spans="2:10">
      <c r="B9" s="1" t="s">
        <v>43</v>
      </c>
      <c r="C9" s="2"/>
      <c r="D9" s="3"/>
      <c r="E9" s="4"/>
      <c r="F9" s="12"/>
      <c r="G9" s="5">
        <v>0</v>
      </c>
      <c r="H9" s="5">
        <f t="shared" si="0"/>
        <v>0</v>
      </c>
      <c r="I9" s="5">
        <f t="shared" si="1"/>
        <v>0</v>
      </c>
    </row>
    <row r="10" spans="2:10">
      <c r="B10" s="1" t="s">
        <v>44</v>
      </c>
      <c r="C10" s="2"/>
      <c r="D10" s="3"/>
      <c r="E10" s="4"/>
      <c r="F10" s="12"/>
      <c r="G10" s="5"/>
      <c r="H10" s="5">
        <f t="shared" si="0"/>
        <v>0</v>
      </c>
      <c r="I10" s="5">
        <f t="shared" si="1"/>
        <v>0</v>
      </c>
    </row>
    <row r="11" spans="2:10">
      <c r="B11" s="1" t="s">
        <v>45</v>
      </c>
      <c r="C11" s="2"/>
      <c r="D11" s="3"/>
      <c r="E11" s="4"/>
      <c r="F11" s="12"/>
      <c r="G11" s="5"/>
      <c r="H11" s="5">
        <f t="shared" si="0"/>
        <v>0</v>
      </c>
      <c r="I11" s="5">
        <f t="shared" si="1"/>
        <v>0</v>
      </c>
    </row>
    <row r="12" spans="2:10">
      <c r="B12" s="1" t="s">
        <v>46</v>
      </c>
      <c r="C12" s="2"/>
      <c r="D12" s="3"/>
      <c r="E12" s="4"/>
      <c r="F12" s="12"/>
      <c r="G12" s="5"/>
      <c r="H12" s="5">
        <f t="shared" si="0"/>
        <v>0</v>
      </c>
      <c r="I12" s="5">
        <f t="shared" si="1"/>
        <v>0</v>
      </c>
    </row>
    <row r="13" spans="2:10">
      <c r="B13" s="1" t="s">
        <v>47</v>
      </c>
      <c r="C13" s="2"/>
      <c r="D13" s="3"/>
      <c r="E13" s="4"/>
      <c r="F13" s="12"/>
      <c r="G13" s="5"/>
      <c r="H13" s="5">
        <f t="shared" si="0"/>
        <v>0</v>
      </c>
      <c r="I13" s="5">
        <f t="shared" si="1"/>
        <v>0</v>
      </c>
    </row>
    <row r="14" spans="2:10">
      <c r="B14" s="1" t="s">
        <v>48</v>
      </c>
      <c r="C14" s="2"/>
      <c r="D14" s="3"/>
      <c r="E14" s="4"/>
      <c r="F14" s="12"/>
      <c r="G14" s="5"/>
      <c r="H14" s="5">
        <f t="shared" si="0"/>
        <v>0</v>
      </c>
      <c r="I14" s="5">
        <f t="shared" si="1"/>
        <v>0</v>
      </c>
    </row>
    <row r="15" spans="2:10">
      <c r="B15" s="1" t="s">
        <v>49</v>
      </c>
      <c r="C15" s="2"/>
      <c r="D15" s="3"/>
      <c r="E15" s="4"/>
      <c r="F15" s="12"/>
      <c r="G15" s="5"/>
      <c r="H15" s="5">
        <f t="shared" si="0"/>
        <v>0</v>
      </c>
      <c r="I15" s="5">
        <f t="shared" si="1"/>
        <v>0</v>
      </c>
    </row>
    <row r="16" spans="2:10">
      <c r="B16" s="82" t="s">
        <v>50</v>
      </c>
      <c r="C16" s="82"/>
      <c r="D16" s="7"/>
      <c r="E16" s="7"/>
      <c r="F16" s="13"/>
      <c r="G16" s="8">
        <f>SUM(G7:G15)</f>
        <v>4200000</v>
      </c>
      <c r="H16" s="8">
        <f>SUM(H7:H15)</f>
        <v>8040000</v>
      </c>
      <c r="I16" s="8">
        <f>SUM(I7:I15)</f>
        <v>2680</v>
      </c>
    </row>
    <row r="17" spans="2:9">
      <c r="B17" s="17" t="str">
        <f>+'Budget per Category'!B11</f>
        <v>Subtotal 1.1</v>
      </c>
      <c r="C17" s="17"/>
      <c r="D17" s="18"/>
      <c r="E17" s="18"/>
      <c r="F17" s="19"/>
      <c r="G17" s="21">
        <f>+G16</f>
        <v>4200000</v>
      </c>
      <c r="H17" s="21">
        <f>+H16</f>
        <v>8040000</v>
      </c>
      <c r="I17" s="21">
        <f>+I16</f>
        <v>2680</v>
      </c>
    </row>
    <row r="18" spans="2:9">
      <c r="B18" s="76" t="str">
        <f>+'Budget per Category'!B12</f>
        <v>1.5.1 Travel costs</v>
      </c>
      <c r="C18" s="76"/>
      <c r="D18" s="76"/>
      <c r="E18" s="76"/>
      <c r="F18" s="76"/>
      <c r="G18" s="76"/>
      <c r="H18" s="76"/>
      <c r="I18" s="76"/>
    </row>
    <row r="19" spans="2:9">
      <c r="B19" s="6" t="s">
        <v>51</v>
      </c>
      <c r="C19" s="16" t="s">
        <v>52</v>
      </c>
      <c r="D19" s="16"/>
      <c r="E19" s="16"/>
      <c r="F19" s="14"/>
      <c r="G19" s="16"/>
      <c r="H19" s="16"/>
      <c r="I19" s="16"/>
    </row>
    <row r="20" spans="2:9">
      <c r="B20" s="1" t="s">
        <v>53</v>
      </c>
      <c r="C20" s="2"/>
      <c r="D20" s="3" t="s">
        <v>54</v>
      </c>
      <c r="E20" s="4"/>
      <c r="F20" s="12"/>
      <c r="G20" s="5"/>
      <c r="H20" s="5">
        <f>E20*F20*G20</f>
        <v>0</v>
      </c>
      <c r="I20" s="5">
        <f t="shared" ref="I20:I26" si="2">+H20/$I$1</f>
        <v>0</v>
      </c>
    </row>
    <row r="21" spans="2:9">
      <c r="B21" s="1" t="s">
        <v>55</v>
      </c>
      <c r="C21" s="2"/>
      <c r="D21" s="3"/>
      <c r="E21" s="4"/>
      <c r="F21" s="12"/>
      <c r="G21" s="5"/>
      <c r="H21" s="5">
        <f>E21*F21*G21</f>
        <v>0</v>
      </c>
      <c r="I21" s="5">
        <f t="shared" si="2"/>
        <v>0</v>
      </c>
    </row>
    <row r="22" spans="2:9">
      <c r="B22" s="1" t="s">
        <v>56</v>
      </c>
      <c r="C22" s="2"/>
      <c r="D22" s="3"/>
      <c r="E22" s="4"/>
      <c r="F22" s="12"/>
      <c r="G22" s="5"/>
      <c r="H22" s="5">
        <f t="shared" ref="H22:H26" si="3">E22*F22*G22</f>
        <v>0</v>
      </c>
      <c r="I22" s="5">
        <f t="shared" si="2"/>
        <v>0</v>
      </c>
    </row>
    <row r="23" spans="2:9">
      <c r="B23" s="6" t="s">
        <v>57</v>
      </c>
      <c r="C23" s="16" t="s">
        <v>58</v>
      </c>
      <c r="D23" s="16"/>
      <c r="E23" s="16"/>
      <c r="F23" s="14"/>
      <c r="G23" s="16"/>
      <c r="H23" s="16"/>
      <c r="I23" s="16"/>
    </row>
    <row r="24" spans="2:9">
      <c r="B24" s="1" t="s">
        <v>59</v>
      </c>
      <c r="C24" s="2"/>
      <c r="D24" s="3"/>
      <c r="E24" s="4"/>
      <c r="F24" s="12"/>
      <c r="G24" s="5"/>
      <c r="H24" s="5">
        <f t="shared" si="3"/>
        <v>0</v>
      </c>
      <c r="I24" s="5">
        <f t="shared" si="2"/>
        <v>0</v>
      </c>
    </row>
    <row r="25" spans="2:9">
      <c r="B25" s="1" t="s">
        <v>60</v>
      </c>
      <c r="C25" s="2"/>
      <c r="D25" s="3"/>
      <c r="E25" s="4"/>
      <c r="F25" s="12"/>
      <c r="G25" s="5"/>
      <c r="H25" s="5">
        <f t="shared" si="3"/>
        <v>0</v>
      </c>
      <c r="I25" s="5">
        <f t="shared" si="2"/>
        <v>0</v>
      </c>
    </row>
    <row r="26" spans="2:9">
      <c r="B26" s="1" t="s">
        <v>61</v>
      </c>
      <c r="C26" s="2"/>
      <c r="D26" s="3"/>
      <c r="E26" s="4"/>
      <c r="F26" s="12"/>
      <c r="G26" s="5"/>
      <c r="H26" s="5">
        <f t="shared" si="3"/>
        <v>0</v>
      </c>
      <c r="I26" s="5">
        <f t="shared" si="2"/>
        <v>0</v>
      </c>
    </row>
    <row r="27" spans="2:9">
      <c r="B27" s="82" t="s">
        <v>62</v>
      </c>
      <c r="C27" s="82"/>
      <c r="D27" s="7"/>
      <c r="E27" s="7"/>
      <c r="F27" s="13"/>
      <c r="G27" s="8">
        <f>SUM(G20:G26)</f>
        <v>0</v>
      </c>
      <c r="H27" s="8">
        <f>SUM(H20:H26)</f>
        <v>0</v>
      </c>
      <c r="I27" s="8">
        <f>SUM(I20:I26)</f>
        <v>0</v>
      </c>
    </row>
    <row r="28" spans="2:9">
      <c r="B28" s="76" t="str">
        <f>+'Budget per Category'!B13</f>
        <v>1.5.4 Other training costs</v>
      </c>
      <c r="C28" s="76"/>
      <c r="D28" s="76"/>
      <c r="E28" s="76"/>
      <c r="F28" s="76"/>
      <c r="G28" s="76"/>
      <c r="H28" s="76"/>
      <c r="I28" s="76"/>
    </row>
    <row r="29" spans="2:9">
      <c r="B29" s="1" t="s">
        <v>63</v>
      </c>
      <c r="C29" s="2"/>
      <c r="D29" s="3"/>
      <c r="E29" s="4"/>
      <c r="F29" s="12"/>
      <c r="G29" s="5"/>
      <c r="H29" s="5">
        <f>E29*F29*G29</f>
        <v>0</v>
      </c>
      <c r="I29" s="5">
        <f t="shared" ref="I29:I30" si="4">+H29/$I$1</f>
        <v>0</v>
      </c>
    </row>
    <row r="30" spans="2:9">
      <c r="B30" s="1" t="s">
        <v>64</v>
      </c>
      <c r="C30" s="2"/>
      <c r="D30" s="3"/>
      <c r="E30" s="4"/>
      <c r="F30" s="12"/>
      <c r="G30" s="5">
        <v>0</v>
      </c>
      <c r="H30" s="5">
        <f>E30*F30*G30</f>
        <v>0</v>
      </c>
      <c r="I30" s="5">
        <f t="shared" si="4"/>
        <v>0</v>
      </c>
    </row>
    <row r="31" spans="2:9">
      <c r="B31" s="82" t="s">
        <v>65</v>
      </c>
      <c r="C31" s="82"/>
      <c r="D31" s="7"/>
      <c r="E31" s="7"/>
      <c r="F31" s="13"/>
      <c r="G31" s="9">
        <f>SUM(G29:G30)</f>
        <v>0</v>
      </c>
      <c r="H31" s="9">
        <f>SUM(H29:H30)</f>
        <v>0</v>
      </c>
      <c r="I31" s="9">
        <f>SUM(I29:I30)</f>
        <v>0</v>
      </c>
    </row>
    <row r="32" spans="2:9">
      <c r="B32" s="77" t="str">
        <f>+'Budget per Category'!B14</f>
        <v>1.5.5 Goods, assets and supplies</v>
      </c>
      <c r="C32" s="77"/>
      <c r="D32" s="77"/>
      <c r="E32" s="77"/>
      <c r="F32" s="77"/>
      <c r="G32" s="77"/>
      <c r="H32" s="77"/>
      <c r="I32" s="77"/>
    </row>
    <row r="33" spans="2:9">
      <c r="B33" s="1" t="s">
        <v>66</v>
      </c>
      <c r="C33" s="2"/>
      <c r="D33" s="3"/>
      <c r="E33" s="4"/>
      <c r="F33" s="12"/>
      <c r="G33" s="5">
        <v>0</v>
      </c>
      <c r="H33" s="5">
        <f>E33*F33*G33</f>
        <v>0</v>
      </c>
      <c r="I33" s="5">
        <f t="shared" ref="I33:I39" si="5">+H33/$I$1</f>
        <v>0</v>
      </c>
    </row>
    <row r="34" spans="2:9">
      <c r="B34" s="1" t="s">
        <v>67</v>
      </c>
      <c r="C34" s="2"/>
      <c r="D34" s="3"/>
      <c r="E34" s="4"/>
      <c r="F34" s="12"/>
      <c r="G34" s="5"/>
      <c r="H34" s="5">
        <f>E34*F34*G34</f>
        <v>0</v>
      </c>
      <c r="I34" s="5">
        <f t="shared" si="5"/>
        <v>0</v>
      </c>
    </row>
    <row r="35" spans="2:9">
      <c r="B35" s="1" t="s">
        <v>68</v>
      </c>
      <c r="C35" s="2"/>
      <c r="D35" s="3"/>
      <c r="E35" s="4"/>
      <c r="F35" s="12"/>
      <c r="G35" s="5">
        <v>0</v>
      </c>
      <c r="H35" s="5">
        <f t="shared" ref="H35:H39" si="6">E35*F35*G35</f>
        <v>0</v>
      </c>
      <c r="I35" s="5">
        <f t="shared" si="5"/>
        <v>0</v>
      </c>
    </row>
    <row r="36" spans="2:9">
      <c r="B36" s="1" t="s">
        <v>69</v>
      </c>
      <c r="C36" s="2"/>
      <c r="D36" s="3"/>
      <c r="E36" s="4"/>
      <c r="F36" s="12"/>
      <c r="G36" s="5">
        <v>0</v>
      </c>
      <c r="H36" s="5">
        <f t="shared" si="6"/>
        <v>0</v>
      </c>
      <c r="I36" s="5">
        <f t="shared" si="5"/>
        <v>0</v>
      </c>
    </row>
    <row r="37" spans="2:9">
      <c r="B37" s="1" t="s">
        <v>70</v>
      </c>
      <c r="C37" s="2"/>
      <c r="D37" s="3"/>
      <c r="E37" s="4"/>
      <c r="F37" s="12"/>
      <c r="G37" s="5">
        <v>0</v>
      </c>
      <c r="H37" s="5">
        <f t="shared" si="6"/>
        <v>0</v>
      </c>
      <c r="I37" s="5">
        <f t="shared" si="5"/>
        <v>0</v>
      </c>
    </row>
    <row r="38" spans="2:9">
      <c r="B38" s="1" t="s">
        <v>71</v>
      </c>
      <c r="C38" s="2"/>
      <c r="D38" s="3"/>
      <c r="E38" s="4"/>
      <c r="F38" s="12"/>
      <c r="G38" s="5">
        <v>0</v>
      </c>
      <c r="H38" s="5">
        <f t="shared" si="6"/>
        <v>0</v>
      </c>
      <c r="I38" s="5">
        <f t="shared" si="5"/>
        <v>0</v>
      </c>
    </row>
    <row r="39" spans="2:9">
      <c r="B39" s="1" t="s">
        <v>72</v>
      </c>
      <c r="C39" s="2"/>
      <c r="D39" s="3"/>
      <c r="E39" s="4"/>
      <c r="F39" s="12"/>
      <c r="G39" s="5">
        <v>0</v>
      </c>
      <c r="H39" s="5">
        <f t="shared" si="6"/>
        <v>0</v>
      </c>
      <c r="I39" s="5">
        <f t="shared" si="5"/>
        <v>0</v>
      </c>
    </row>
    <row r="40" spans="2:9">
      <c r="B40" s="82" t="s">
        <v>73</v>
      </c>
      <c r="C40" s="82"/>
      <c r="D40" s="10"/>
      <c r="E40" s="7"/>
      <c r="F40" s="13"/>
      <c r="G40" s="9">
        <f>SUM(G33:G39)</f>
        <v>0</v>
      </c>
      <c r="H40" s="9">
        <f>SUM(H33:H39)</f>
        <v>0</v>
      </c>
      <c r="I40" s="9">
        <f>SUM(I33:I39)</f>
        <v>0</v>
      </c>
    </row>
    <row r="41" spans="2:9">
      <c r="B41" s="77" t="str">
        <f>+'Budget per Category'!B15</f>
        <v>1.5.6 Project administration costs directly related to the project</v>
      </c>
      <c r="C41" s="77"/>
      <c r="D41" s="77"/>
      <c r="E41" s="77"/>
      <c r="F41" s="77"/>
      <c r="G41" s="77"/>
      <c r="H41" s="77"/>
      <c r="I41" s="77"/>
    </row>
    <row r="42" spans="2:9">
      <c r="B42" s="1" t="s">
        <v>74</v>
      </c>
      <c r="C42" s="2"/>
      <c r="D42" s="3"/>
      <c r="E42" s="4"/>
      <c r="F42" s="12"/>
      <c r="G42" s="5">
        <v>0</v>
      </c>
      <c r="H42" s="5">
        <f>E42*F42*G42</f>
        <v>0</v>
      </c>
      <c r="I42" s="5">
        <f t="shared" ref="I42:I48" si="7">+H42/$I$1</f>
        <v>0</v>
      </c>
    </row>
    <row r="43" spans="2:9">
      <c r="B43" s="1" t="s">
        <v>75</v>
      </c>
      <c r="C43" s="2"/>
      <c r="D43" s="3"/>
      <c r="E43" s="4"/>
      <c r="F43" s="12"/>
      <c r="G43" s="5"/>
      <c r="H43" s="5">
        <f>E43*F43*G43</f>
        <v>0</v>
      </c>
      <c r="I43" s="5">
        <f t="shared" si="7"/>
        <v>0</v>
      </c>
    </row>
    <row r="44" spans="2:9">
      <c r="B44" s="1" t="s">
        <v>76</v>
      </c>
      <c r="C44" s="2"/>
      <c r="D44" s="3"/>
      <c r="E44" s="4"/>
      <c r="F44" s="12"/>
      <c r="G44" s="5">
        <v>0</v>
      </c>
      <c r="H44" s="5">
        <f t="shared" ref="H44:H48" si="8">E44*F44*G44</f>
        <v>0</v>
      </c>
      <c r="I44" s="5">
        <f t="shared" si="7"/>
        <v>0</v>
      </c>
    </row>
    <row r="45" spans="2:9">
      <c r="B45" s="1" t="s">
        <v>77</v>
      </c>
      <c r="C45" s="2"/>
      <c r="D45" s="3"/>
      <c r="E45" s="4"/>
      <c r="F45" s="12"/>
      <c r="G45" s="5">
        <v>0</v>
      </c>
      <c r="H45" s="5">
        <f t="shared" si="8"/>
        <v>0</v>
      </c>
      <c r="I45" s="5">
        <f t="shared" si="7"/>
        <v>0</v>
      </c>
    </row>
    <row r="46" spans="2:9">
      <c r="B46" s="1" t="s">
        <v>78</v>
      </c>
      <c r="C46" s="2"/>
      <c r="D46" s="3"/>
      <c r="E46" s="4"/>
      <c r="F46" s="12"/>
      <c r="G46" s="5">
        <v>0</v>
      </c>
      <c r="H46" s="5">
        <f t="shared" si="8"/>
        <v>0</v>
      </c>
      <c r="I46" s="5">
        <f t="shared" si="7"/>
        <v>0</v>
      </c>
    </row>
    <row r="47" spans="2:9">
      <c r="B47" s="1" t="s">
        <v>79</v>
      </c>
      <c r="C47" s="2"/>
      <c r="D47" s="3"/>
      <c r="E47" s="4"/>
      <c r="F47" s="12"/>
      <c r="G47" s="5">
        <v>0</v>
      </c>
      <c r="H47" s="5">
        <f t="shared" si="8"/>
        <v>0</v>
      </c>
      <c r="I47" s="5">
        <f t="shared" si="7"/>
        <v>0</v>
      </c>
    </row>
    <row r="48" spans="2:9">
      <c r="B48" s="1" t="s">
        <v>80</v>
      </c>
      <c r="C48" s="2"/>
      <c r="D48" s="3"/>
      <c r="E48" s="4"/>
      <c r="F48" s="12"/>
      <c r="G48" s="5">
        <v>0</v>
      </c>
      <c r="H48" s="5">
        <f t="shared" si="8"/>
        <v>0</v>
      </c>
      <c r="I48" s="5">
        <f t="shared" si="7"/>
        <v>0</v>
      </c>
    </row>
    <row r="49" spans="2:9">
      <c r="B49" s="82" t="s">
        <v>81</v>
      </c>
      <c r="C49" s="82"/>
      <c r="D49" s="10"/>
      <c r="E49" s="7"/>
      <c r="F49" s="13"/>
      <c r="G49" s="9">
        <f>SUM(G42:G48)</f>
        <v>0</v>
      </c>
      <c r="H49" s="9">
        <f>SUM(H42:H48)</f>
        <v>0</v>
      </c>
      <c r="I49" s="9">
        <f>SUM(I42:I48)</f>
        <v>0</v>
      </c>
    </row>
    <row r="50" spans="2:9">
      <c r="B50" s="76" t="str">
        <f>+'Budget per Category'!B16</f>
        <v>1.5.7 Other direct costs identified under the project (list and describe below)</v>
      </c>
      <c r="C50" s="76"/>
      <c r="D50" s="76"/>
      <c r="E50" s="76"/>
      <c r="F50" s="76"/>
      <c r="G50" s="76"/>
      <c r="H50" s="76"/>
      <c r="I50" s="76"/>
    </row>
    <row r="51" spans="2:9">
      <c r="B51" s="1" t="s">
        <v>82</v>
      </c>
      <c r="C51" s="2"/>
      <c r="D51" s="3"/>
      <c r="E51" s="4"/>
      <c r="F51" s="12"/>
      <c r="G51" s="5"/>
      <c r="H51" s="5">
        <f>E51*F51*G51</f>
        <v>0</v>
      </c>
      <c r="I51" s="5">
        <f t="shared" ref="I51:I52" si="9">+H51/$I$1</f>
        <v>0</v>
      </c>
    </row>
    <row r="52" spans="2:9">
      <c r="B52" s="1" t="s">
        <v>83</v>
      </c>
      <c r="C52" s="2"/>
      <c r="D52" s="3"/>
      <c r="E52" s="4"/>
      <c r="F52" s="12"/>
      <c r="G52" s="5">
        <v>0</v>
      </c>
      <c r="H52" s="5">
        <f>E52*F52*G52</f>
        <v>0</v>
      </c>
      <c r="I52" s="5">
        <f t="shared" si="9"/>
        <v>0</v>
      </c>
    </row>
    <row r="53" spans="2:9">
      <c r="B53" s="82" t="s">
        <v>84</v>
      </c>
      <c r="C53" s="82"/>
      <c r="D53" s="7"/>
      <c r="E53" s="7"/>
      <c r="F53" s="13"/>
      <c r="G53" s="9">
        <f>SUM(G51:G52)</f>
        <v>0</v>
      </c>
      <c r="H53" s="9">
        <f>SUM(H51:H52)</f>
        <v>0</v>
      </c>
      <c r="I53" s="9">
        <f>SUM(I51:I52)</f>
        <v>0</v>
      </c>
    </row>
    <row r="54" spans="2:9">
      <c r="B54" s="76" t="str">
        <f>+'Budget per Category'!B17</f>
        <v>1.5.10 Construction costs (when below 20% of budget)</v>
      </c>
      <c r="C54" s="76"/>
      <c r="D54" s="76"/>
      <c r="E54" s="76"/>
      <c r="F54" s="76"/>
      <c r="G54" s="76"/>
      <c r="H54" s="76"/>
      <c r="I54" s="76"/>
    </row>
    <row r="55" spans="2:9">
      <c r="B55" s="1" t="s">
        <v>85</v>
      </c>
      <c r="C55" s="2"/>
      <c r="D55" s="3"/>
      <c r="E55" s="4"/>
      <c r="F55" s="12"/>
      <c r="G55" s="5"/>
      <c r="H55" s="5">
        <f>E55*F55*G55</f>
        <v>0</v>
      </c>
      <c r="I55" s="5">
        <f t="shared" ref="I55:I56" si="10">+H55/$I$1</f>
        <v>0</v>
      </c>
    </row>
    <row r="56" spans="2:9">
      <c r="B56" s="1" t="s">
        <v>86</v>
      </c>
      <c r="C56" s="2"/>
      <c r="D56" s="3"/>
      <c r="E56" s="4"/>
      <c r="F56" s="12"/>
      <c r="G56" s="5">
        <v>0</v>
      </c>
      <c r="H56" s="5">
        <f>E56*F56*G56</f>
        <v>0</v>
      </c>
      <c r="I56" s="5">
        <f t="shared" si="10"/>
        <v>0</v>
      </c>
    </row>
    <row r="57" spans="2:9">
      <c r="B57" s="82" t="s">
        <v>87</v>
      </c>
      <c r="C57" s="82"/>
      <c r="D57" s="7"/>
      <c r="E57" s="7"/>
      <c r="F57" s="13"/>
      <c r="G57" s="9">
        <f>SUM(G55:G56)</f>
        <v>0</v>
      </c>
      <c r="H57" s="9">
        <f>SUM(H55:H56)</f>
        <v>0</v>
      </c>
      <c r="I57" s="9">
        <f>SUM(I55:I56)</f>
        <v>0</v>
      </c>
    </row>
    <row r="58" spans="2:9">
      <c r="B58" s="17" t="str">
        <f>+'Budget per Category'!B18</f>
        <v>Subtotal 1.5</v>
      </c>
      <c r="C58" s="17"/>
      <c r="D58" s="18"/>
      <c r="E58" s="18"/>
      <c r="F58" s="19"/>
      <c r="G58" s="20">
        <f>+G57+G53+G49+G40+G31+G27</f>
        <v>0</v>
      </c>
      <c r="H58" s="20">
        <f>+H57+H53+H49+H40+H31+H27</f>
        <v>0</v>
      </c>
      <c r="I58" s="20">
        <f>+I57+I53+I49+I40+I31+I27</f>
        <v>0</v>
      </c>
    </row>
    <row r="59" spans="2:9">
      <c r="B59" s="76" t="str">
        <f>+'Budget per Category'!B19</f>
        <v>1.6.1 Construction costs (when above 20% of budget)</v>
      </c>
      <c r="C59" s="76"/>
      <c r="D59" s="76"/>
      <c r="E59" s="76"/>
      <c r="F59" s="76"/>
      <c r="G59" s="76"/>
      <c r="H59" s="76"/>
      <c r="I59" s="76"/>
    </row>
    <row r="60" spans="2:9">
      <c r="B60" s="1" t="s">
        <v>88</v>
      </c>
      <c r="C60" s="2"/>
      <c r="D60" s="3"/>
      <c r="E60" s="4"/>
      <c r="F60" s="12"/>
      <c r="G60" s="5"/>
      <c r="H60" s="5">
        <f>E60*F60*G60</f>
        <v>0</v>
      </c>
      <c r="I60" s="5">
        <f t="shared" ref="I60:I61" si="11">+H60/$I$1</f>
        <v>0</v>
      </c>
    </row>
    <row r="61" spans="2:9">
      <c r="B61" s="1" t="s">
        <v>89</v>
      </c>
      <c r="C61" s="2"/>
      <c r="D61" s="3"/>
      <c r="E61" s="4"/>
      <c r="F61" s="12"/>
      <c r="G61" s="5">
        <v>0</v>
      </c>
      <c r="H61" s="5">
        <f>E61*F61*G61</f>
        <v>0</v>
      </c>
      <c r="I61" s="5">
        <f t="shared" si="11"/>
        <v>0</v>
      </c>
    </row>
    <row r="62" spans="2:9">
      <c r="B62" s="82" t="s">
        <v>90</v>
      </c>
      <c r="C62" s="82"/>
      <c r="D62" s="7"/>
      <c r="E62" s="7"/>
      <c r="F62" s="13"/>
      <c r="G62" s="9">
        <f>SUM(G60:G61)</f>
        <v>0</v>
      </c>
      <c r="H62" s="9">
        <f>SUM(H60:H61)</f>
        <v>0</v>
      </c>
      <c r="I62" s="9">
        <f>SUM(I60:I61)</f>
        <v>0</v>
      </c>
    </row>
    <row r="63" spans="2:9">
      <c r="B63" s="76" t="str">
        <f>+'Budget per Category'!B20</f>
        <v>1.6.2 Bulk purchases of goods</v>
      </c>
      <c r="C63" s="76"/>
      <c r="D63" s="76"/>
      <c r="E63" s="76"/>
      <c r="F63" s="76"/>
      <c r="G63" s="76"/>
      <c r="H63" s="76"/>
      <c r="I63" s="76"/>
    </row>
    <row r="64" spans="2:9">
      <c r="B64" s="1" t="s">
        <v>91</v>
      </c>
      <c r="C64" s="2"/>
      <c r="D64" s="3"/>
      <c r="E64" s="4"/>
      <c r="F64" s="12"/>
      <c r="G64" s="5"/>
      <c r="H64" s="5">
        <f>E64*F64*G64</f>
        <v>0</v>
      </c>
      <c r="I64" s="5">
        <f t="shared" ref="I64:I65" si="12">+H64/$I$1</f>
        <v>0</v>
      </c>
    </row>
    <row r="65" spans="2:9">
      <c r="B65" s="1" t="s">
        <v>92</v>
      </c>
      <c r="C65" s="2"/>
      <c r="D65" s="3"/>
      <c r="E65" s="4"/>
      <c r="F65" s="12"/>
      <c r="G65" s="5">
        <v>0</v>
      </c>
      <c r="H65" s="5">
        <f>E65*F65*G65</f>
        <v>0</v>
      </c>
      <c r="I65" s="5">
        <f t="shared" si="12"/>
        <v>0</v>
      </c>
    </row>
    <row r="66" spans="2:9">
      <c r="B66" s="82" t="s">
        <v>93</v>
      </c>
      <c r="C66" s="82"/>
      <c r="D66" s="7"/>
      <c r="E66" s="7"/>
      <c r="F66" s="13"/>
      <c r="G66" s="9">
        <f>SUM(G64:G65)</f>
        <v>0</v>
      </c>
      <c r="H66" s="9">
        <f>SUM(H64:H65)</f>
        <v>0</v>
      </c>
      <c r="I66" s="9">
        <f>SUM(I64:I65)</f>
        <v>0</v>
      </c>
    </row>
    <row r="67" spans="2:9">
      <c r="B67" s="17" t="str">
        <f>+'Budget per Category'!B21</f>
        <v>Subtotal - 1.6</v>
      </c>
      <c r="C67" s="17"/>
      <c r="D67" s="18"/>
      <c r="E67" s="18"/>
      <c r="F67" s="19"/>
      <c r="G67" s="20">
        <f>+G62+G66</f>
        <v>0</v>
      </c>
      <c r="H67" s="20">
        <f>+H62+H66</f>
        <v>0</v>
      </c>
      <c r="I67" s="20">
        <f>+I62+I66</f>
        <v>0</v>
      </c>
    </row>
    <row r="68" spans="2:9" ht="14.25" customHeight="1">
      <c r="B68" s="22" t="str">
        <f>+'Budget per Category'!B22</f>
        <v>Subtotal - Programatic Costs</v>
      </c>
      <c r="C68" s="22"/>
      <c r="D68" s="22"/>
      <c r="E68" s="22"/>
      <c r="F68" s="23"/>
      <c r="G68" s="24">
        <f>+G17+G58+G67</f>
        <v>4200000</v>
      </c>
      <c r="H68" s="24">
        <f>+H17+H58+H67</f>
        <v>8040000</v>
      </c>
      <c r="I68" s="24">
        <f>+I17+I58+I67</f>
        <v>2680</v>
      </c>
    </row>
    <row r="69" spans="2:9">
      <c r="B69" s="77" t="str">
        <f>+'Budget per Category'!B23</f>
        <v>1.8 Overhead Compensation (9.5%)</v>
      </c>
      <c r="C69" s="77"/>
      <c r="D69" s="77"/>
      <c r="E69" s="77"/>
      <c r="F69" s="77"/>
      <c r="G69" s="77"/>
      <c r="H69" s="77"/>
      <c r="I69" s="5">
        <f t="shared" ref="I69" si="13">+H69/$I$1</f>
        <v>0</v>
      </c>
    </row>
    <row r="70" spans="2:9">
      <c r="B70" s="1">
        <v>1.8</v>
      </c>
      <c r="C70" s="41" t="s">
        <v>94</v>
      </c>
      <c r="D70" s="47"/>
      <c r="E70" s="48"/>
      <c r="F70" s="49"/>
      <c r="G70" s="5">
        <f>+G68*9.5%</f>
        <v>399000</v>
      </c>
      <c r="H70" s="5">
        <f t="shared" ref="H70:I70" si="14">+H68*9.5%</f>
        <v>763800</v>
      </c>
      <c r="I70" s="5">
        <f t="shared" si="14"/>
        <v>254.6</v>
      </c>
    </row>
    <row r="71" spans="2:9" ht="15" customHeight="1">
      <c r="B71" s="22" t="s">
        <v>20</v>
      </c>
      <c r="C71" s="22"/>
      <c r="D71" s="25"/>
      <c r="E71" s="26"/>
      <c r="F71" s="27"/>
      <c r="G71" s="28">
        <f>+G70</f>
        <v>399000</v>
      </c>
      <c r="H71" s="28">
        <f t="shared" ref="H71:I71" si="15">+H70</f>
        <v>763800</v>
      </c>
      <c r="I71" s="28">
        <f t="shared" si="15"/>
        <v>254.6</v>
      </c>
    </row>
    <row r="72" spans="2:9">
      <c r="B72" s="84" t="s">
        <v>21</v>
      </c>
      <c r="C72" s="84"/>
      <c r="D72" s="29"/>
      <c r="E72" s="29"/>
      <c r="F72" s="30"/>
      <c r="G72" s="31">
        <f>+G68+G71</f>
        <v>4599000</v>
      </c>
      <c r="H72" s="31">
        <f>+H68+H71</f>
        <v>8803800</v>
      </c>
      <c r="I72" s="31">
        <f>+I68+I71</f>
        <v>2934.6</v>
      </c>
    </row>
    <row r="75" spans="2:9" ht="29.5" customHeight="1">
      <c r="B75" s="11" t="s">
        <v>95</v>
      </c>
      <c r="C75" s="83" t="s">
        <v>96</v>
      </c>
      <c r="D75" s="83"/>
      <c r="E75" s="83"/>
      <c r="F75" s="83"/>
      <c r="G75" s="83"/>
      <c r="H75" s="83"/>
    </row>
  </sheetData>
  <mergeCells count="30">
    <mergeCell ref="E1:H1"/>
    <mergeCell ref="D4:D5"/>
    <mergeCell ref="E4:E5"/>
    <mergeCell ref="B16:C16"/>
    <mergeCell ref="C75:H75"/>
    <mergeCell ref="B72:C72"/>
    <mergeCell ref="B69:H69"/>
    <mergeCell ref="B31:C31"/>
    <mergeCell ref="B40:C40"/>
    <mergeCell ref="B49:C49"/>
    <mergeCell ref="B53:C53"/>
    <mergeCell ref="B57:C57"/>
    <mergeCell ref="B62:C62"/>
    <mergeCell ref="B66:C66"/>
    <mergeCell ref="B27:C27"/>
    <mergeCell ref="I4:I5"/>
    <mergeCell ref="B63:I63"/>
    <mergeCell ref="B59:I59"/>
    <mergeCell ref="B54:I54"/>
    <mergeCell ref="B50:I50"/>
    <mergeCell ref="B41:I41"/>
    <mergeCell ref="B32:I32"/>
    <mergeCell ref="B28:I28"/>
    <mergeCell ref="B18:I18"/>
    <mergeCell ref="B6:I6"/>
    <mergeCell ref="F4:F5"/>
    <mergeCell ref="G4:G5"/>
    <mergeCell ref="H4:H5"/>
    <mergeCell ref="B4:B5"/>
    <mergeCell ref="C4:C5"/>
  </mergeCells>
  <phoneticPr fontId="11" type="noConversion"/>
  <dataValidations count="1">
    <dataValidation type="decimal" operator="greaterThan" allowBlank="1" showInputMessage="1" showErrorMessage="1" sqref="E33:E39 E7:E15 E20:E22 E24:E26 E29:E30 E70:E71 E42:E48 E51:E52 E55:E56 E60:E61 E64:E65" xr:uid="{00000000-0002-0000-01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options!$A$1:$A$9</xm:f>
          </x14:formula1>
          <xm:sqref>D7:D15 D20:D22 D24:D26 D29:D30 D33:D39 D70:D71 D42:D48 D51:D52 D55:D56 D60:D61 D64:D65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0B90-33AB-4C1B-904F-9FF672972501}">
  <sheetPr>
    <tabColor rgb="FF92D050"/>
  </sheetPr>
  <dimension ref="B2:E31"/>
  <sheetViews>
    <sheetView topLeftCell="A25" zoomScale="120" zoomScaleNormal="120" workbookViewId="0">
      <selection activeCell="C28" sqref="C28"/>
    </sheetView>
  </sheetViews>
  <sheetFormatPr defaultColWidth="11" defaultRowHeight="12.5"/>
  <cols>
    <col min="1" max="1" width="11" style="33"/>
    <col min="2" max="2" width="79" style="33" customWidth="1"/>
    <col min="3" max="4" width="24.75" style="33" customWidth="1"/>
    <col min="5" max="5" width="13.33203125" style="33" customWidth="1"/>
    <col min="6" max="16384" width="11" style="33"/>
  </cols>
  <sheetData>
    <row r="2" spans="2:5" ht="22.9" customHeight="1">
      <c r="B2" s="32" t="s">
        <v>97</v>
      </c>
    </row>
    <row r="3" spans="2:5" ht="22.9" customHeight="1">
      <c r="B3" s="32" t="s">
        <v>98</v>
      </c>
    </row>
    <row r="4" spans="2:5" ht="21" customHeight="1">
      <c r="B4" s="32" t="s">
        <v>99</v>
      </c>
    </row>
    <row r="5" spans="2:5">
      <c r="B5" s="34"/>
    </row>
    <row r="6" spans="2:5">
      <c r="B6" s="34"/>
    </row>
    <row r="7" spans="2:5">
      <c r="B7" s="34"/>
    </row>
    <row r="8" spans="2:5" ht="14.65" customHeight="1">
      <c r="B8" s="72" t="s">
        <v>100</v>
      </c>
      <c r="C8" s="72" t="s">
        <v>101</v>
      </c>
      <c r="D8" s="72" t="s">
        <v>102</v>
      </c>
      <c r="E8" s="74"/>
    </row>
    <row r="9" spans="2:5" ht="14.25" customHeight="1">
      <c r="B9" s="73"/>
      <c r="C9" s="73"/>
      <c r="D9" s="73"/>
      <c r="E9" s="74"/>
    </row>
    <row r="10" spans="2:5">
      <c r="B10" s="35" t="s">
        <v>103</v>
      </c>
      <c r="C10" s="36">
        <f>+'Presupuesto Detallado (South)'!H17</f>
        <v>8040000</v>
      </c>
      <c r="D10" s="36">
        <f>+'Presupuesto Detallado (South)'!I17</f>
        <v>2680</v>
      </c>
    </row>
    <row r="11" spans="2:5">
      <c r="B11" s="37" t="s">
        <v>7</v>
      </c>
      <c r="C11" s="43">
        <f>+'Presupuesto Detallado (South)'!H17</f>
        <v>8040000</v>
      </c>
      <c r="D11" s="43">
        <f>+'Presupuesto Detallado (South)'!I17</f>
        <v>2680</v>
      </c>
    </row>
    <row r="12" spans="2:5">
      <c r="B12" s="38" t="s">
        <v>104</v>
      </c>
      <c r="C12" s="36">
        <f>+'Presupuesto Detallado (South)'!H27</f>
        <v>0</v>
      </c>
      <c r="D12" s="36">
        <f>+'Presupuesto Detallado (South)'!I27</f>
        <v>0</v>
      </c>
    </row>
    <row r="13" spans="2:5">
      <c r="B13" s="35" t="s">
        <v>105</v>
      </c>
      <c r="C13" s="36">
        <f>+'Presupuesto Detallado (South)'!H31</f>
        <v>0</v>
      </c>
      <c r="D13" s="36">
        <f>+'Presupuesto Detallado (South)'!I31</f>
        <v>0</v>
      </c>
    </row>
    <row r="14" spans="2:5">
      <c r="B14" s="35" t="s">
        <v>106</v>
      </c>
      <c r="C14" s="36">
        <f>+'Presupuesto Detallado (South)'!H40</f>
        <v>0</v>
      </c>
      <c r="D14" s="36">
        <f>+'Presupuesto Detallado (South)'!I40</f>
        <v>0</v>
      </c>
    </row>
    <row r="15" spans="2:5">
      <c r="B15" s="35" t="s">
        <v>107</v>
      </c>
      <c r="C15" s="36">
        <f>+'Presupuesto Detallado (South)'!H49</f>
        <v>0</v>
      </c>
      <c r="D15" s="36">
        <f>+'Presupuesto Detallado (South)'!I49</f>
        <v>0</v>
      </c>
    </row>
    <row r="16" spans="2:5">
      <c r="B16" s="35" t="s">
        <v>108</v>
      </c>
      <c r="C16" s="36">
        <f>+'Presupuesto Detallado (South)'!H53</f>
        <v>0</v>
      </c>
      <c r="D16" s="36">
        <f>+'Presupuesto Detallado (South)'!I53</f>
        <v>0</v>
      </c>
    </row>
    <row r="17" spans="2:4">
      <c r="B17" s="35" t="s">
        <v>109</v>
      </c>
      <c r="C17" s="36">
        <f>+'Presupuesto Detallado (South)'!H57</f>
        <v>0</v>
      </c>
      <c r="D17" s="36">
        <f>+'Presupuesto Detallado (South)'!I57</f>
        <v>0</v>
      </c>
    </row>
    <row r="18" spans="2:4">
      <c r="B18" s="37" t="s">
        <v>14</v>
      </c>
      <c r="C18" s="43">
        <f>+'Presupuesto Detallado (South)'!H58</f>
        <v>0</v>
      </c>
      <c r="D18" s="43">
        <f>+'Presupuesto Detallado (South)'!I58</f>
        <v>0</v>
      </c>
    </row>
    <row r="19" spans="2:4">
      <c r="B19" s="35" t="s">
        <v>110</v>
      </c>
      <c r="C19" s="36">
        <f>+'Presupuesto Detallado (South)'!H62</f>
        <v>0</v>
      </c>
      <c r="D19" s="36">
        <f>+'Presupuesto Detallado (South)'!I62</f>
        <v>0</v>
      </c>
    </row>
    <row r="20" spans="2:4">
      <c r="B20" s="35" t="s">
        <v>111</v>
      </c>
      <c r="C20" s="36">
        <f>+'Presupuesto Detallado (South)'!H66</f>
        <v>0</v>
      </c>
      <c r="D20" s="36">
        <f>+'Presupuesto Detallado (South)'!I66</f>
        <v>0</v>
      </c>
    </row>
    <row r="21" spans="2:4">
      <c r="B21" s="37" t="s">
        <v>17</v>
      </c>
      <c r="C21" s="43">
        <f>+'Presupuesto Detallado (South)'!H67</f>
        <v>0</v>
      </c>
      <c r="D21" s="43">
        <f>+'Presupuesto Detallado (South)'!I67</f>
        <v>0</v>
      </c>
    </row>
    <row r="22" spans="2:4">
      <c r="B22" s="52" t="s">
        <v>112</v>
      </c>
      <c r="C22" s="53">
        <f>+'Presupuesto Detallado (South)'!H68</f>
        <v>8040000</v>
      </c>
      <c r="D22" s="53">
        <f>+'Presupuesto Detallado (South)'!I68</f>
        <v>2680</v>
      </c>
    </row>
    <row r="23" spans="2:4">
      <c r="B23" s="41" t="s">
        <v>113</v>
      </c>
      <c r="C23" s="36">
        <f>+'Presupuesto Detallado (South)'!H70</f>
        <v>763800</v>
      </c>
      <c r="D23" s="36">
        <f>+'Presupuesto Detallado (South)'!I70</f>
        <v>254.6</v>
      </c>
    </row>
    <row r="24" spans="2:4">
      <c r="B24" s="52" t="s">
        <v>114</v>
      </c>
      <c r="C24" s="53">
        <f>+'Presupuesto Detallado (South)'!H71</f>
        <v>763800</v>
      </c>
      <c r="D24" s="53">
        <f>+'Presupuesto Detallado (South)'!I71</f>
        <v>254.6</v>
      </c>
    </row>
    <row r="25" spans="2:4">
      <c r="B25" s="54" t="s">
        <v>21</v>
      </c>
      <c r="C25" s="55">
        <f>+'Presupuesto Detallado (South)'!H72</f>
        <v>8803800</v>
      </c>
      <c r="D25" s="55">
        <f>+'Presupuesto Detallado (South)'!I72</f>
        <v>2934.6</v>
      </c>
    </row>
    <row r="28" spans="2:4" ht="60" customHeight="1">
      <c r="B28" s="51" t="s">
        <v>115</v>
      </c>
    </row>
    <row r="29" spans="2:4" ht="37.5">
      <c r="B29" s="51" t="s">
        <v>116</v>
      </c>
    </row>
    <row r="31" spans="2:4">
      <c r="B31" s="33" t="s">
        <v>117</v>
      </c>
    </row>
  </sheetData>
  <mergeCells count="4">
    <mergeCell ref="B8:B9"/>
    <mergeCell ref="C8:C9"/>
    <mergeCell ref="D8:D9"/>
    <mergeCell ref="E8:E9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02A9-5D87-4D70-A9C9-AA74C44489A6}">
  <sheetPr>
    <tabColor rgb="FF92D050"/>
  </sheetPr>
  <dimension ref="B1:J75"/>
  <sheetViews>
    <sheetView tabSelected="1" zoomScaleNormal="100" workbookViewId="0">
      <selection activeCell="C70" sqref="C70"/>
    </sheetView>
  </sheetViews>
  <sheetFormatPr defaultColWidth="11" defaultRowHeight="14"/>
  <cols>
    <col min="1" max="1" width="3.25" customWidth="1"/>
    <col min="2" max="2" width="12.83203125" customWidth="1"/>
    <col min="3" max="3" width="39.75" customWidth="1"/>
    <col min="4" max="4" width="13.25" customWidth="1"/>
    <col min="5" max="5" width="13.83203125" customWidth="1"/>
    <col min="6" max="6" width="12.75" style="15" customWidth="1"/>
    <col min="7" max="7" width="13.33203125" customWidth="1"/>
    <col min="8" max="8" width="17.08203125" customWidth="1"/>
    <col min="9" max="9" width="17.33203125" customWidth="1"/>
  </cols>
  <sheetData>
    <row r="1" spans="2:10" ht="16.5" customHeight="1">
      <c r="E1" s="85" t="s">
        <v>118</v>
      </c>
      <c r="F1" s="85"/>
      <c r="G1" s="85"/>
      <c r="H1" s="85"/>
      <c r="I1">
        <v>3000</v>
      </c>
      <c r="J1" t="s">
        <v>26</v>
      </c>
    </row>
    <row r="2" spans="2:10" ht="16.5" customHeight="1">
      <c r="E2" s="45"/>
      <c r="F2" s="45"/>
      <c r="G2" s="45"/>
      <c r="H2" s="45"/>
    </row>
    <row r="3" spans="2:10">
      <c r="D3" s="46" t="s">
        <v>119</v>
      </c>
      <c r="H3" s="46" t="s">
        <v>120</v>
      </c>
      <c r="I3" s="46" t="s">
        <v>120</v>
      </c>
    </row>
    <row r="4" spans="2:10" ht="14.25" customHeight="1">
      <c r="B4" s="78" t="s">
        <v>121</v>
      </c>
      <c r="C4" s="78" t="s">
        <v>100</v>
      </c>
      <c r="D4" s="78" t="s">
        <v>122</v>
      </c>
      <c r="E4" s="81" t="s">
        <v>123</v>
      </c>
      <c r="F4" s="78" t="s">
        <v>33</v>
      </c>
      <c r="G4" s="79" t="s">
        <v>124</v>
      </c>
      <c r="H4" s="79" t="s">
        <v>125</v>
      </c>
      <c r="I4" s="75" t="s">
        <v>36</v>
      </c>
    </row>
    <row r="5" spans="2:10">
      <c r="B5" s="78"/>
      <c r="C5" s="78"/>
      <c r="D5" s="78"/>
      <c r="E5" s="81"/>
      <c r="F5" s="78"/>
      <c r="G5" s="79"/>
      <c r="H5" s="79"/>
      <c r="I5" s="75"/>
    </row>
    <row r="6" spans="2:10">
      <c r="B6" s="76" t="str">
        <f>+'Presupuesto por Categoria'!B10</f>
        <v>1.1. Nómina</v>
      </c>
      <c r="C6" s="76"/>
      <c r="D6" s="76"/>
      <c r="E6" s="76"/>
      <c r="F6" s="76"/>
      <c r="G6" s="76"/>
      <c r="H6" s="76"/>
      <c r="I6" s="76"/>
    </row>
    <row r="7" spans="2:10">
      <c r="B7" s="1" t="s">
        <v>37</v>
      </c>
      <c r="C7" s="2" t="s">
        <v>126</v>
      </c>
      <c r="D7" s="3" t="s">
        <v>127</v>
      </c>
      <c r="E7" s="4">
        <v>2</v>
      </c>
      <c r="F7" s="12">
        <v>1</v>
      </c>
      <c r="G7" s="5">
        <v>4000000</v>
      </c>
      <c r="H7" s="5">
        <f>E7*F7*G7</f>
        <v>8000000</v>
      </c>
      <c r="I7" s="5">
        <f>+H7/$I$1</f>
        <v>2666.6666666666665</v>
      </c>
      <c r="J7" s="46" t="s">
        <v>128</v>
      </c>
    </row>
    <row r="8" spans="2:10">
      <c r="B8" s="1" t="s">
        <v>41</v>
      </c>
      <c r="C8" s="2" t="s">
        <v>100</v>
      </c>
      <c r="D8" s="3" t="s">
        <v>129</v>
      </c>
      <c r="E8" s="4">
        <v>1</v>
      </c>
      <c r="F8" s="12">
        <v>0.2</v>
      </c>
      <c r="G8" s="5">
        <v>200000</v>
      </c>
      <c r="H8" s="5">
        <f t="shared" ref="H8:H15" si="0">E8*F8*G8</f>
        <v>40000</v>
      </c>
      <c r="I8" s="5">
        <f t="shared" ref="I8:I15" si="1">+H8/$I$1</f>
        <v>13.333333333333334</v>
      </c>
    </row>
    <row r="9" spans="2:10">
      <c r="B9" s="1" t="s">
        <v>43</v>
      </c>
      <c r="C9" s="2"/>
      <c r="D9" s="3"/>
      <c r="E9" s="4"/>
      <c r="F9" s="12"/>
      <c r="G9" s="5">
        <v>0</v>
      </c>
      <c r="H9" s="5">
        <f t="shared" si="0"/>
        <v>0</v>
      </c>
      <c r="I9" s="5">
        <f t="shared" si="1"/>
        <v>0</v>
      </c>
    </row>
    <row r="10" spans="2:10">
      <c r="B10" s="1" t="s">
        <v>44</v>
      </c>
      <c r="C10" s="2"/>
      <c r="D10" s="3"/>
      <c r="E10" s="4"/>
      <c r="F10" s="12"/>
      <c r="G10" s="5"/>
      <c r="H10" s="5">
        <f t="shared" si="0"/>
        <v>0</v>
      </c>
      <c r="I10" s="5">
        <f t="shared" si="1"/>
        <v>0</v>
      </c>
    </row>
    <row r="11" spans="2:10">
      <c r="B11" s="1" t="s">
        <v>45</v>
      </c>
      <c r="C11" s="2"/>
      <c r="D11" s="3"/>
      <c r="E11" s="4"/>
      <c r="F11" s="12"/>
      <c r="G11" s="5"/>
      <c r="H11" s="5">
        <f t="shared" si="0"/>
        <v>0</v>
      </c>
      <c r="I11" s="5">
        <f t="shared" si="1"/>
        <v>0</v>
      </c>
    </row>
    <row r="12" spans="2:10">
      <c r="B12" s="1" t="s">
        <v>46</v>
      </c>
      <c r="C12" s="2"/>
      <c r="D12" s="3"/>
      <c r="E12" s="4"/>
      <c r="F12" s="12"/>
      <c r="G12" s="5"/>
      <c r="H12" s="5">
        <f t="shared" si="0"/>
        <v>0</v>
      </c>
      <c r="I12" s="5">
        <f t="shared" si="1"/>
        <v>0</v>
      </c>
    </row>
    <row r="13" spans="2:10">
      <c r="B13" s="1" t="s">
        <v>47</v>
      </c>
      <c r="C13" s="2"/>
      <c r="D13" s="3"/>
      <c r="E13" s="4"/>
      <c r="F13" s="12"/>
      <c r="G13" s="5"/>
      <c r="H13" s="5">
        <f t="shared" si="0"/>
        <v>0</v>
      </c>
      <c r="I13" s="5">
        <f t="shared" si="1"/>
        <v>0</v>
      </c>
    </row>
    <row r="14" spans="2:10">
      <c r="B14" s="1" t="s">
        <v>48</v>
      </c>
      <c r="C14" s="2"/>
      <c r="D14" s="3"/>
      <c r="E14" s="4"/>
      <c r="F14" s="12"/>
      <c r="G14" s="5"/>
      <c r="H14" s="5">
        <f t="shared" si="0"/>
        <v>0</v>
      </c>
      <c r="I14" s="5">
        <f t="shared" si="1"/>
        <v>0</v>
      </c>
    </row>
    <row r="15" spans="2:10">
      <c r="B15" s="1" t="s">
        <v>49</v>
      </c>
      <c r="C15" s="2"/>
      <c r="D15" s="3"/>
      <c r="E15" s="4"/>
      <c r="F15" s="12"/>
      <c r="G15" s="5"/>
      <c r="H15" s="5">
        <f t="shared" si="0"/>
        <v>0</v>
      </c>
      <c r="I15" s="5">
        <f t="shared" si="1"/>
        <v>0</v>
      </c>
    </row>
    <row r="16" spans="2:10">
      <c r="B16" s="82" t="s">
        <v>50</v>
      </c>
      <c r="C16" s="82"/>
      <c r="D16" s="7"/>
      <c r="E16" s="7"/>
      <c r="F16" s="13"/>
      <c r="G16" s="8">
        <f>SUM(G7:G15)</f>
        <v>4200000</v>
      </c>
      <c r="H16" s="8">
        <f>SUM(H7:H15)</f>
        <v>8040000</v>
      </c>
      <c r="I16" s="8">
        <f>SUM(I7:I15)</f>
        <v>2680</v>
      </c>
    </row>
    <row r="17" spans="2:9">
      <c r="B17" s="56" t="str">
        <f>+'Budget per Category'!B11</f>
        <v>Subtotal 1.1</v>
      </c>
      <c r="C17" s="56"/>
      <c r="D17" s="57"/>
      <c r="E17" s="57"/>
      <c r="F17" s="58"/>
      <c r="G17" s="59">
        <f>+G16</f>
        <v>4200000</v>
      </c>
      <c r="H17" s="59">
        <f>+H16</f>
        <v>8040000</v>
      </c>
      <c r="I17" s="59">
        <f>+I16</f>
        <v>2680</v>
      </c>
    </row>
    <row r="18" spans="2:9">
      <c r="B18" s="76" t="str">
        <f>+'Presupuesto por Categoria'!B12</f>
        <v>1.5.1 Viajes y transportes</v>
      </c>
      <c r="C18" s="76"/>
      <c r="D18" s="76"/>
      <c r="E18" s="76"/>
      <c r="F18" s="76"/>
      <c r="G18" s="76"/>
      <c r="H18" s="76"/>
      <c r="I18" s="76"/>
    </row>
    <row r="19" spans="2:9">
      <c r="B19" s="6" t="s">
        <v>51</v>
      </c>
      <c r="C19" s="16" t="s">
        <v>130</v>
      </c>
      <c r="D19" s="16"/>
      <c r="E19" s="16"/>
      <c r="F19" s="14"/>
      <c r="G19" s="16"/>
      <c r="H19" s="16"/>
      <c r="I19" s="16"/>
    </row>
    <row r="20" spans="2:9">
      <c r="B20" s="1" t="s">
        <v>53</v>
      </c>
      <c r="C20" s="2"/>
      <c r="D20" s="3"/>
      <c r="E20" s="4"/>
      <c r="F20" s="12"/>
      <c r="G20" s="5"/>
      <c r="H20" s="5">
        <f>E20*F20*G20</f>
        <v>0</v>
      </c>
      <c r="I20" s="5">
        <f t="shared" ref="I20:I26" si="2">+H20/$I$1</f>
        <v>0</v>
      </c>
    </row>
    <row r="21" spans="2:9">
      <c r="B21" s="1" t="s">
        <v>55</v>
      </c>
      <c r="C21" s="2"/>
      <c r="D21" s="3"/>
      <c r="E21" s="4"/>
      <c r="F21" s="12"/>
      <c r="G21" s="5"/>
      <c r="H21" s="5">
        <f>E21*F21*G21</f>
        <v>0</v>
      </c>
      <c r="I21" s="5">
        <f t="shared" si="2"/>
        <v>0</v>
      </c>
    </row>
    <row r="22" spans="2:9">
      <c r="B22" s="1" t="s">
        <v>56</v>
      </c>
      <c r="C22" s="2"/>
      <c r="D22" s="3"/>
      <c r="E22" s="4"/>
      <c r="F22" s="12"/>
      <c r="G22" s="5"/>
      <c r="H22" s="5">
        <f t="shared" ref="H22:H26" si="3">E22*F22*G22</f>
        <v>0</v>
      </c>
      <c r="I22" s="5">
        <f t="shared" si="2"/>
        <v>0</v>
      </c>
    </row>
    <row r="23" spans="2:9">
      <c r="B23" s="6" t="s">
        <v>57</v>
      </c>
      <c r="C23" s="16" t="s">
        <v>131</v>
      </c>
      <c r="D23" s="16"/>
      <c r="E23" s="16"/>
      <c r="F23" s="14"/>
      <c r="G23" s="16"/>
      <c r="H23" s="16"/>
      <c r="I23" s="16"/>
    </row>
    <row r="24" spans="2:9">
      <c r="B24" s="1" t="s">
        <v>59</v>
      </c>
      <c r="C24" s="2"/>
      <c r="D24" s="3"/>
      <c r="E24" s="4"/>
      <c r="F24" s="12"/>
      <c r="G24" s="5"/>
      <c r="H24" s="5">
        <f t="shared" si="3"/>
        <v>0</v>
      </c>
      <c r="I24" s="5">
        <f t="shared" si="2"/>
        <v>0</v>
      </c>
    </row>
    <row r="25" spans="2:9">
      <c r="B25" s="1" t="s">
        <v>60</v>
      </c>
      <c r="C25" s="2"/>
      <c r="D25" s="3"/>
      <c r="E25" s="4"/>
      <c r="F25" s="12"/>
      <c r="G25" s="5"/>
      <c r="H25" s="5">
        <f t="shared" si="3"/>
        <v>0</v>
      </c>
      <c r="I25" s="5">
        <f t="shared" si="2"/>
        <v>0</v>
      </c>
    </row>
    <row r="26" spans="2:9">
      <c r="B26" s="1" t="s">
        <v>61</v>
      </c>
      <c r="C26" s="2"/>
      <c r="D26" s="3"/>
      <c r="E26" s="4"/>
      <c r="F26" s="12"/>
      <c r="G26" s="5"/>
      <c r="H26" s="5">
        <f t="shared" si="3"/>
        <v>0</v>
      </c>
      <c r="I26" s="5">
        <f t="shared" si="2"/>
        <v>0</v>
      </c>
    </row>
    <row r="27" spans="2:9">
      <c r="B27" s="82" t="s">
        <v>62</v>
      </c>
      <c r="C27" s="82"/>
      <c r="D27" s="7"/>
      <c r="E27" s="7"/>
      <c r="F27" s="13"/>
      <c r="G27" s="8">
        <f>SUM(G20:G26)</f>
        <v>0</v>
      </c>
      <c r="H27" s="8">
        <f>SUM(H20:H26)</f>
        <v>0</v>
      </c>
      <c r="I27" s="8">
        <f>SUM(I20:I26)</f>
        <v>0</v>
      </c>
    </row>
    <row r="28" spans="2:9">
      <c r="B28" s="76" t="str">
        <f>+'Presupuesto por Categoria'!B13</f>
        <v>1.5.4 Otros costos de formación</v>
      </c>
      <c r="C28" s="76"/>
      <c r="D28" s="76"/>
      <c r="E28" s="76"/>
      <c r="F28" s="76"/>
      <c r="G28" s="76"/>
      <c r="H28" s="76"/>
      <c r="I28" s="76"/>
    </row>
    <row r="29" spans="2:9">
      <c r="B29" s="1" t="s">
        <v>63</v>
      </c>
      <c r="C29" s="2"/>
      <c r="D29" s="3"/>
      <c r="E29" s="4"/>
      <c r="F29" s="12"/>
      <c r="G29" s="5"/>
      <c r="H29" s="5">
        <f>E29*F29*G29</f>
        <v>0</v>
      </c>
      <c r="I29" s="5">
        <f t="shared" ref="I29:I30" si="4">+H29/$I$1</f>
        <v>0</v>
      </c>
    </row>
    <row r="30" spans="2:9">
      <c r="B30" s="1" t="s">
        <v>64</v>
      </c>
      <c r="C30" s="2"/>
      <c r="D30" s="3"/>
      <c r="E30" s="4"/>
      <c r="F30" s="12"/>
      <c r="G30" s="5">
        <v>0</v>
      </c>
      <c r="H30" s="5">
        <f>E30*F30*G30</f>
        <v>0</v>
      </c>
      <c r="I30" s="5">
        <f t="shared" si="4"/>
        <v>0</v>
      </c>
    </row>
    <row r="31" spans="2:9">
      <c r="B31" s="82" t="s">
        <v>65</v>
      </c>
      <c r="C31" s="82"/>
      <c r="D31" s="7"/>
      <c r="E31" s="7"/>
      <c r="F31" s="13"/>
      <c r="G31" s="9">
        <f>SUM(G29:G30)</f>
        <v>0</v>
      </c>
      <c r="H31" s="9">
        <f>SUM(H29:H30)</f>
        <v>0</v>
      </c>
      <c r="I31" s="9">
        <f>SUM(I29:I30)</f>
        <v>0</v>
      </c>
    </row>
    <row r="32" spans="2:9">
      <c r="B32" s="77" t="str">
        <f>+'Presupuesto por Categoria'!B14</f>
        <v>1.5.5 Equipos y suministros</v>
      </c>
      <c r="C32" s="77"/>
      <c r="D32" s="77"/>
      <c r="E32" s="77"/>
      <c r="F32" s="77"/>
      <c r="G32" s="77"/>
      <c r="H32" s="77"/>
      <c r="I32" s="77"/>
    </row>
    <row r="33" spans="2:9">
      <c r="B33" s="1" t="s">
        <v>66</v>
      </c>
      <c r="C33" s="2"/>
      <c r="D33" s="3"/>
      <c r="E33" s="4"/>
      <c r="F33" s="12"/>
      <c r="G33" s="5">
        <v>0</v>
      </c>
      <c r="H33" s="5">
        <f>E33*F33*G33</f>
        <v>0</v>
      </c>
      <c r="I33" s="5">
        <f t="shared" ref="I33:I39" si="5">+H33/$I$1</f>
        <v>0</v>
      </c>
    </row>
    <row r="34" spans="2:9">
      <c r="B34" s="1" t="s">
        <v>67</v>
      </c>
      <c r="C34" s="2"/>
      <c r="D34" s="3"/>
      <c r="E34" s="4"/>
      <c r="F34" s="12"/>
      <c r="G34" s="5"/>
      <c r="H34" s="5">
        <f>E34*F34*G34</f>
        <v>0</v>
      </c>
      <c r="I34" s="5">
        <f t="shared" si="5"/>
        <v>0</v>
      </c>
    </row>
    <row r="35" spans="2:9">
      <c r="B35" s="1" t="s">
        <v>68</v>
      </c>
      <c r="C35" s="2"/>
      <c r="D35" s="3"/>
      <c r="E35" s="4"/>
      <c r="F35" s="12"/>
      <c r="G35" s="5">
        <v>0</v>
      </c>
      <c r="H35" s="5">
        <f t="shared" ref="H35:H39" si="6">E35*F35*G35</f>
        <v>0</v>
      </c>
      <c r="I35" s="5">
        <f t="shared" si="5"/>
        <v>0</v>
      </c>
    </row>
    <row r="36" spans="2:9">
      <c r="B36" s="1" t="s">
        <v>69</v>
      </c>
      <c r="C36" s="2"/>
      <c r="D36" s="3"/>
      <c r="E36" s="4"/>
      <c r="F36" s="12"/>
      <c r="G36" s="5">
        <v>0</v>
      </c>
      <c r="H36" s="5">
        <f t="shared" si="6"/>
        <v>0</v>
      </c>
      <c r="I36" s="5">
        <f t="shared" si="5"/>
        <v>0</v>
      </c>
    </row>
    <row r="37" spans="2:9">
      <c r="B37" s="1" t="s">
        <v>70</v>
      </c>
      <c r="C37" s="2"/>
      <c r="D37" s="3"/>
      <c r="E37" s="4"/>
      <c r="F37" s="12"/>
      <c r="G37" s="5">
        <v>0</v>
      </c>
      <c r="H37" s="5">
        <f t="shared" si="6"/>
        <v>0</v>
      </c>
      <c r="I37" s="5">
        <f t="shared" si="5"/>
        <v>0</v>
      </c>
    </row>
    <row r="38" spans="2:9">
      <c r="B38" s="1" t="s">
        <v>71</v>
      </c>
      <c r="C38" s="2"/>
      <c r="D38" s="3"/>
      <c r="E38" s="4"/>
      <c r="F38" s="12"/>
      <c r="G38" s="5">
        <v>0</v>
      </c>
      <c r="H38" s="5">
        <f t="shared" si="6"/>
        <v>0</v>
      </c>
      <c r="I38" s="5">
        <f t="shared" si="5"/>
        <v>0</v>
      </c>
    </row>
    <row r="39" spans="2:9">
      <c r="B39" s="1" t="s">
        <v>72</v>
      </c>
      <c r="C39" s="2"/>
      <c r="D39" s="3"/>
      <c r="E39" s="4"/>
      <c r="F39" s="12"/>
      <c r="G39" s="5">
        <v>0</v>
      </c>
      <c r="H39" s="5">
        <f t="shared" si="6"/>
        <v>0</v>
      </c>
      <c r="I39" s="5">
        <f t="shared" si="5"/>
        <v>0</v>
      </c>
    </row>
    <row r="40" spans="2:9">
      <c r="B40" s="82" t="s">
        <v>73</v>
      </c>
      <c r="C40" s="82"/>
      <c r="D40" s="10"/>
      <c r="E40" s="7"/>
      <c r="F40" s="13"/>
      <c r="G40" s="9">
        <f>SUM(G33:G39)</f>
        <v>0</v>
      </c>
      <c r="H40" s="9">
        <f>SUM(H33:H39)</f>
        <v>0</v>
      </c>
      <c r="I40" s="9">
        <f>SUM(I33:I39)</f>
        <v>0</v>
      </c>
    </row>
    <row r="41" spans="2:9">
      <c r="B41" s="77" t="str">
        <f>+'Presupuesto por Categoria'!B15</f>
        <v>1.5.6 Costos operacionales (gastos administrativos)</v>
      </c>
      <c r="C41" s="77"/>
      <c r="D41" s="77"/>
      <c r="E41" s="77"/>
      <c r="F41" s="77"/>
      <c r="G41" s="77"/>
      <c r="H41" s="77"/>
      <c r="I41" s="77"/>
    </row>
    <row r="42" spans="2:9">
      <c r="B42" s="1" t="s">
        <v>74</v>
      </c>
      <c r="C42" s="2"/>
      <c r="D42" s="3"/>
      <c r="E42" s="4"/>
      <c r="F42" s="12"/>
      <c r="G42" s="5">
        <v>0</v>
      </c>
      <c r="H42" s="5">
        <f>E42*F42*G42</f>
        <v>0</v>
      </c>
      <c r="I42" s="5">
        <f t="shared" ref="I42:I48" si="7">+H42/$I$1</f>
        <v>0</v>
      </c>
    </row>
    <row r="43" spans="2:9">
      <c r="B43" s="1" t="s">
        <v>75</v>
      </c>
      <c r="C43" s="2"/>
      <c r="D43" s="3"/>
      <c r="E43" s="4"/>
      <c r="F43" s="12"/>
      <c r="G43" s="5"/>
      <c r="H43" s="5">
        <f>E43*F43*G43</f>
        <v>0</v>
      </c>
      <c r="I43" s="5">
        <f t="shared" si="7"/>
        <v>0</v>
      </c>
    </row>
    <row r="44" spans="2:9">
      <c r="B44" s="1" t="s">
        <v>76</v>
      </c>
      <c r="C44" s="2"/>
      <c r="D44" s="3"/>
      <c r="E44" s="4"/>
      <c r="F44" s="12"/>
      <c r="G44" s="5">
        <v>0</v>
      </c>
      <c r="H44" s="5">
        <f t="shared" ref="H44:H48" si="8">E44*F44*G44</f>
        <v>0</v>
      </c>
      <c r="I44" s="5">
        <f t="shared" si="7"/>
        <v>0</v>
      </c>
    </row>
    <row r="45" spans="2:9">
      <c r="B45" s="1" t="s">
        <v>77</v>
      </c>
      <c r="C45" s="2"/>
      <c r="D45" s="3"/>
      <c r="E45" s="4"/>
      <c r="F45" s="12"/>
      <c r="G45" s="5">
        <v>0</v>
      </c>
      <c r="H45" s="5">
        <f t="shared" si="8"/>
        <v>0</v>
      </c>
      <c r="I45" s="5">
        <f t="shared" si="7"/>
        <v>0</v>
      </c>
    </row>
    <row r="46" spans="2:9">
      <c r="B46" s="1" t="s">
        <v>78</v>
      </c>
      <c r="C46" s="2"/>
      <c r="D46" s="3"/>
      <c r="E46" s="4"/>
      <c r="F46" s="12"/>
      <c r="G46" s="5">
        <v>0</v>
      </c>
      <c r="H46" s="5">
        <f t="shared" si="8"/>
        <v>0</v>
      </c>
      <c r="I46" s="5">
        <f t="shared" si="7"/>
        <v>0</v>
      </c>
    </row>
    <row r="47" spans="2:9">
      <c r="B47" s="1" t="s">
        <v>79</v>
      </c>
      <c r="C47" s="2"/>
      <c r="D47" s="3"/>
      <c r="E47" s="4"/>
      <c r="F47" s="12"/>
      <c r="G47" s="5">
        <v>0</v>
      </c>
      <c r="H47" s="5">
        <f t="shared" si="8"/>
        <v>0</v>
      </c>
      <c r="I47" s="5">
        <f t="shared" si="7"/>
        <v>0</v>
      </c>
    </row>
    <row r="48" spans="2:9">
      <c r="B48" s="1" t="s">
        <v>80</v>
      </c>
      <c r="C48" s="2"/>
      <c r="D48" s="3"/>
      <c r="E48" s="4"/>
      <c r="F48" s="12"/>
      <c r="G48" s="5">
        <v>0</v>
      </c>
      <c r="H48" s="5">
        <f t="shared" si="8"/>
        <v>0</v>
      </c>
      <c r="I48" s="5">
        <f t="shared" si="7"/>
        <v>0</v>
      </c>
    </row>
    <row r="49" spans="2:9">
      <c r="B49" s="82" t="s">
        <v>81</v>
      </c>
      <c r="C49" s="82"/>
      <c r="D49" s="10"/>
      <c r="E49" s="7"/>
      <c r="F49" s="13"/>
      <c r="G49" s="9">
        <f>SUM(G42:G48)</f>
        <v>0</v>
      </c>
      <c r="H49" s="9">
        <f>SUM(H42:H48)</f>
        <v>0</v>
      </c>
      <c r="I49" s="9">
        <f>SUM(I42:I48)</f>
        <v>0</v>
      </c>
    </row>
    <row r="50" spans="2:9">
      <c r="B50" s="76" t="str">
        <f>+'Presupuesto por Categoria'!B16</f>
        <v>1.5.7 Otros costos programáticos</v>
      </c>
      <c r="C50" s="76"/>
      <c r="D50" s="76"/>
      <c r="E50" s="76"/>
      <c r="F50" s="76"/>
      <c r="G50" s="76"/>
      <c r="H50" s="76"/>
      <c r="I50" s="76"/>
    </row>
    <row r="51" spans="2:9">
      <c r="B51" s="1" t="s">
        <v>82</v>
      </c>
      <c r="C51" s="2"/>
      <c r="D51" s="3"/>
      <c r="E51" s="4"/>
      <c r="F51" s="12"/>
      <c r="G51" s="5"/>
      <c r="H51" s="5">
        <f>E51*F51*G51</f>
        <v>0</v>
      </c>
      <c r="I51" s="5">
        <f t="shared" ref="I51:I52" si="9">+H51/$I$1</f>
        <v>0</v>
      </c>
    </row>
    <row r="52" spans="2:9">
      <c r="B52" s="1" t="s">
        <v>83</v>
      </c>
      <c r="C52" s="2"/>
      <c r="D52" s="3"/>
      <c r="E52" s="4"/>
      <c r="F52" s="12"/>
      <c r="G52" s="5">
        <v>0</v>
      </c>
      <c r="H52" s="5">
        <f>E52*F52*G52</f>
        <v>0</v>
      </c>
      <c r="I52" s="5">
        <f t="shared" si="9"/>
        <v>0</v>
      </c>
    </row>
    <row r="53" spans="2:9">
      <c r="B53" s="82" t="s">
        <v>84</v>
      </c>
      <c r="C53" s="82"/>
      <c r="D53" s="7"/>
      <c r="E53" s="7"/>
      <c r="F53" s="13"/>
      <c r="G53" s="9">
        <f>SUM(G51:G52)</f>
        <v>0</v>
      </c>
      <c r="H53" s="9">
        <f>SUM(H51:H52)</f>
        <v>0</v>
      </c>
      <c r="I53" s="9">
        <f>SUM(I51:I52)</f>
        <v>0</v>
      </c>
    </row>
    <row r="54" spans="2:9">
      <c r="B54" s="76" t="str">
        <f>+'Presupuesto por Categoria'!B17</f>
        <v>1.5.10 Costos de construcción (menores al 20% del presupuesto)</v>
      </c>
      <c r="C54" s="76"/>
      <c r="D54" s="76"/>
      <c r="E54" s="76"/>
      <c r="F54" s="76"/>
      <c r="G54" s="76"/>
      <c r="H54" s="76"/>
      <c r="I54" s="76"/>
    </row>
    <row r="55" spans="2:9">
      <c r="B55" s="1" t="s">
        <v>85</v>
      </c>
      <c r="C55" s="2"/>
      <c r="D55" s="3"/>
      <c r="E55" s="4"/>
      <c r="F55" s="12"/>
      <c r="G55" s="5"/>
      <c r="H55" s="5">
        <f>E55*F55*G55</f>
        <v>0</v>
      </c>
      <c r="I55" s="5">
        <f t="shared" ref="I55:I56" si="10">+H55/$I$1</f>
        <v>0</v>
      </c>
    </row>
    <row r="56" spans="2:9">
      <c r="B56" s="1" t="s">
        <v>86</v>
      </c>
      <c r="C56" s="2"/>
      <c r="D56" s="3"/>
      <c r="E56" s="4"/>
      <c r="F56" s="12"/>
      <c r="G56" s="5">
        <v>0</v>
      </c>
      <c r="H56" s="5">
        <f>E56*F56*G56</f>
        <v>0</v>
      </c>
      <c r="I56" s="5">
        <f t="shared" si="10"/>
        <v>0</v>
      </c>
    </row>
    <row r="57" spans="2:9">
      <c r="B57" s="82" t="s">
        <v>87</v>
      </c>
      <c r="C57" s="82"/>
      <c r="D57" s="7"/>
      <c r="E57" s="7"/>
      <c r="F57" s="13"/>
      <c r="G57" s="9">
        <f>SUM(G55:G56)</f>
        <v>0</v>
      </c>
      <c r="H57" s="9">
        <f>SUM(H55:H56)</f>
        <v>0</v>
      </c>
      <c r="I57" s="9">
        <f>SUM(I55:I56)</f>
        <v>0</v>
      </c>
    </row>
    <row r="58" spans="2:9">
      <c r="B58" s="56" t="str">
        <f>+'Budget per Category'!B18</f>
        <v>Subtotal 1.5</v>
      </c>
      <c r="C58" s="56"/>
      <c r="D58" s="57"/>
      <c r="E58" s="57"/>
      <c r="F58" s="58"/>
      <c r="G58" s="60">
        <f>+G57+G53+G49+G40+G31+G27</f>
        <v>0</v>
      </c>
      <c r="H58" s="60">
        <f>+H57+H53+H49+H40+H31+H27</f>
        <v>0</v>
      </c>
      <c r="I58" s="60">
        <f>+I57+I53+I49+I40+I31+I27</f>
        <v>0</v>
      </c>
    </row>
    <row r="59" spans="2:9">
      <c r="B59" s="76" t="str">
        <f>+'Presupuesto por Categoria'!B19</f>
        <v>1.6.1 Costos de construcción (meayores al 20% del presupuesto)</v>
      </c>
      <c r="C59" s="76"/>
      <c r="D59" s="76"/>
      <c r="E59" s="76"/>
      <c r="F59" s="76"/>
      <c r="G59" s="76"/>
      <c r="H59" s="76"/>
      <c r="I59" s="76"/>
    </row>
    <row r="60" spans="2:9">
      <c r="B60" s="1" t="s">
        <v>88</v>
      </c>
      <c r="C60" s="2"/>
      <c r="D60" s="3"/>
      <c r="E60" s="4"/>
      <c r="F60" s="12"/>
      <c r="G60" s="5"/>
      <c r="H60" s="5">
        <f>E60*F60*G60</f>
        <v>0</v>
      </c>
      <c r="I60" s="5">
        <f t="shared" ref="I60:I61" si="11">+H60/$I$1</f>
        <v>0</v>
      </c>
    </row>
    <row r="61" spans="2:9">
      <c r="B61" s="1" t="s">
        <v>89</v>
      </c>
      <c r="C61" s="2"/>
      <c r="D61" s="3"/>
      <c r="E61" s="4"/>
      <c r="F61" s="12"/>
      <c r="G61" s="5">
        <v>0</v>
      </c>
      <c r="H61" s="5">
        <f>E61*F61*G61</f>
        <v>0</v>
      </c>
      <c r="I61" s="5">
        <f t="shared" si="11"/>
        <v>0</v>
      </c>
    </row>
    <row r="62" spans="2:9">
      <c r="B62" s="82" t="s">
        <v>90</v>
      </c>
      <c r="C62" s="82"/>
      <c r="D62" s="7"/>
      <c r="E62" s="7"/>
      <c r="F62" s="13"/>
      <c r="G62" s="9">
        <f>SUM(G60:G61)</f>
        <v>0</v>
      </c>
      <c r="H62" s="9">
        <f>SUM(H60:H61)</f>
        <v>0</v>
      </c>
      <c r="I62" s="9">
        <f>SUM(I60:I61)</f>
        <v>0</v>
      </c>
    </row>
    <row r="63" spans="2:9">
      <c r="B63" s="76" t="str">
        <f>+'Presupuesto por Categoria'!B20</f>
        <v>1.6.2 Compras al por mayor</v>
      </c>
      <c r="C63" s="76"/>
      <c r="D63" s="76"/>
      <c r="E63" s="76"/>
      <c r="F63" s="76"/>
      <c r="G63" s="76"/>
      <c r="H63" s="76"/>
      <c r="I63" s="76"/>
    </row>
    <row r="64" spans="2:9">
      <c r="B64" s="1" t="s">
        <v>91</v>
      </c>
      <c r="C64" s="2"/>
      <c r="D64" s="3"/>
      <c r="E64" s="4"/>
      <c r="F64" s="12"/>
      <c r="G64" s="5"/>
      <c r="H64" s="5">
        <f>E64*F64*G64</f>
        <v>0</v>
      </c>
      <c r="I64" s="5">
        <f t="shared" ref="I64:I65" si="12">+H64/$I$1</f>
        <v>0</v>
      </c>
    </row>
    <row r="65" spans="2:9">
      <c r="B65" s="1" t="s">
        <v>92</v>
      </c>
      <c r="C65" s="2"/>
      <c r="D65" s="3"/>
      <c r="E65" s="4"/>
      <c r="F65" s="12"/>
      <c r="G65" s="5">
        <v>0</v>
      </c>
      <c r="H65" s="5">
        <f>E65*F65*G65</f>
        <v>0</v>
      </c>
      <c r="I65" s="5">
        <f t="shared" si="12"/>
        <v>0</v>
      </c>
    </row>
    <row r="66" spans="2:9">
      <c r="B66" s="82" t="s">
        <v>93</v>
      </c>
      <c r="C66" s="82"/>
      <c r="D66" s="7"/>
      <c r="E66" s="7"/>
      <c r="F66" s="13"/>
      <c r="G66" s="9">
        <f>SUM(G64:G65)</f>
        <v>0</v>
      </c>
      <c r="H66" s="9">
        <f>SUM(H64:H65)</f>
        <v>0</v>
      </c>
      <c r="I66" s="9">
        <f>SUM(I64:I65)</f>
        <v>0</v>
      </c>
    </row>
    <row r="67" spans="2:9">
      <c r="B67" s="56" t="str">
        <f>+'Budget per Category'!B21</f>
        <v>Subtotal - 1.6</v>
      </c>
      <c r="C67" s="56"/>
      <c r="D67" s="57"/>
      <c r="E67" s="57"/>
      <c r="F67" s="58"/>
      <c r="G67" s="60">
        <f>+G62+G66</f>
        <v>0</v>
      </c>
      <c r="H67" s="60">
        <f>+H62+H66</f>
        <v>0</v>
      </c>
      <c r="I67" s="60">
        <f>+I62+I66</f>
        <v>0</v>
      </c>
    </row>
    <row r="68" spans="2:9" ht="14.25" customHeight="1">
      <c r="B68" s="61" t="str">
        <f>+'Presupuesto por Categoria'!B22</f>
        <v>Subtotal - Costos Programáticos</v>
      </c>
      <c r="C68" s="61"/>
      <c r="D68" s="61"/>
      <c r="E68" s="61"/>
      <c r="F68" s="62"/>
      <c r="G68" s="63">
        <f>+G17+G58+G67</f>
        <v>4200000</v>
      </c>
      <c r="H68" s="63">
        <f>+H17+H58+H67</f>
        <v>8040000</v>
      </c>
      <c r="I68" s="63">
        <f>+I17+I58+I67</f>
        <v>2680</v>
      </c>
    </row>
    <row r="69" spans="2:9">
      <c r="B69" s="77" t="str">
        <f>+'Budget per Category'!B23</f>
        <v>1.8 Overhead Compensation (9.5%)</v>
      </c>
      <c r="C69" s="77"/>
      <c r="D69" s="77"/>
      <c r="E69" s="77"/>
      <c r="F69" s="77"/>
      <c r="G69" s="77"/>
      <c r="H69" s="77"/>
      <c r="I69" s="5">
        <f t="shared" ref="I69" si="13">+H69/$I$1</f>
        <v>0</v>
      </c>
    </row>
    <row r="70" spans="2:9">
      <c r="B70" s="1">
        <v>1.8</v>
      </c>
      <c r="C70" s="41" t="str">
        <f>+'Presupuesto por Categoria'!B23</f>
        <v>1.8 1. ICR- Compensación por gastos generales (9.5%)</v>
      </c>
      <c r="D70" s="47"/>
      <c r="E70" s="48"/>
      <c r="F70" s="49"/>
      <c r="G70" s="5">
        <f>+G68*9.5%</f>
        <v>399000</v>
      </c>
      <c r="H70" s="5">
        <f t="shared" ref="H70:I70" si="14">+H68*9.5%</f>
        <v>763800</v>
      </c>
      <c r="I70" s="5">
        <f t="shared" si="14"/>
        <v>254.6</v>
      </c>
    </row>
    <row r="71" spans="2:9" ht="15" customHeight="1">
      <c r="B71" s="61" t="str">
        <f>+'Presupuesto por Categoria'!B24</f>
        <v>Subtotal - ICR Compensación por gastos generales  (9.5%)</v>
      </c>
      <c r="C71" s="61"/>
      <c r="D71" s="64"/>
      <c r="E71" s="65"/>
      <c r="F71" s="66"/>
      <c r="G71" s="67">
        <f>+G70</f>
        <v>399000</v>
      </c>
      <c r="H71" s="67">
        <f t="shared" ref="H71:I71" si="15">+H70</f>
        <v>763800</v>
      </c>
      <c r="I71" s="67">
        <f t="shared" si="15"/>
        <v>254.6</v>
      </c>
    </row>
    <row r="72" spans="2:9">
      <c r="B72" s="86" t="s">
        <v>21</v>
      </c>
      <c r="C72" s="86"/>
      <c r="D72" s="68"/>
      <c r="E72" s="68"/>
      <c r="F72" s="69"/>
      <c r="G72" s="70">
        <f>+G68+G71</f>
        <v>4599000</v>
      </c>
      <c r="H72" s="70">
        <f>+H68+H71</f>
        <v>8803800</v>
      </c>
      <c r="I72" s="70">
        <f>+I68+I71</f>
        <v>2934.6</v>
      </c>
    </row>
    <row r="75" spans="2:9" ht="29.5" customHeight="1">
      <c r="B75" s="11" t="s">
        <v>95</v>
      </c>
      <c r="C75" s="83" t="s">
        <v>132</v>
      </c>
      <c r="D75" s="83"/>
      <c r="E75" s="83"/>
      <c r="F75" s="83"/>
      <c r="G75" s="83"/>
      <c r="H75" s="83"/>
    </row>
  </sheetData>
  <mergeCells count="30">
    <mergeCell ref="B66:C66"/>
    <mergeCell ref="B69:H69"/>
    <mergeCell ref="B72:C72"/>
    <mergeCell ref="C75:H75"/>
    <mergeCell ref="B53:C53"/>
    <mergeCell ref="B54:I54"/>
    <mergeCell ref="B57:C57"/>
    <mergeCell ref="B59:I59"/>
    <mergeCell ref="B62:C62"/>
    <mergeCell ref="B63:I63"/>
    <mergeCell ref="B50:I50"/>
    <mergeCell ref="I4:I5"/>
    <mergeCell ref="B6:I6"/>
    <mergeCell ref="B16:C16"/>
    <mergeCell ref="B18:I18"/>
    <mergeCell ref="B27:C27"/>
    <mergeCell ref="B28:I28"/>
    <mergeCell ref="B31:C31"/>
    <mergeCell ref="B32:I32"/>
    <mergeCell ref="B40:C40"/>
    <mergeCell ref="B41:I41"/>
    <mergeCell ref="B49:C49"/>
    <mergeCell ref="E1:H1"/>
    <mergeCell ref="B4:B5"/>
    <mergeCell ref="C4:C5"/>
    <mergeCell ref="D4:D5"/>
    <mergeCell ref="E4:E5"/>
    <mergeCell ref="F4:F5"/>
    <mergeCell ref="G4:G5"/>
    <mergeCell ref="H4:H5"/>
  </mergeCells>
  <phoneticPr fontId="11" type="noConversion"/>
  <dataValidations count="1">
    <dataValidation type="decimal" operator="greaterThan" allowBlank="1" showInputMessage="1" showErrorMessage="1" sqref="E33:E39 E7:E15 E20:E22 E24:E26 E29:E30 E70:E71 E42:E48 E51:E52 E55:E56 E60:E61 E64:E65" xr:uid="{AF78DA54-6F1D-489E-AC41-E59A168D6442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26669D-B772-4093-8566-74629A08A009}">
          <x14:formula1>
            <xm:f>options!$A$1:$A$9</xm:f>
          </x14:formula1>
          <xm:sqref>D70:D71</xm:sqref>
        </x14:dataValidation>
        <x14:dataValidation type="list" allowBlank="1" showInputMessage="1" showErrorMessage="1" xr:uid="{F8ECE261-FA5D-4A3E-BFBC-FD82B8E17145}">
          <x14:formula1>
            <xm:f>options!$B$1:$B$9</xm:f>
          </x14:formula1>
          <xm:sqref>D20:D22 D8:D15 D24:D26 D29:D30 D33:D39 D42:D48 D51:D52 D55:D56 D60:D61 D64:D65</xm:sqref>
        </x14:dataValidation>
        <x14:dataValidation type="list" allowBlank="1" showInputMessage="1" showErrorMessage="1" xr:uid="{042F3D76-9864-4EA9-AD40-0754EFA44AC8}">
          <x14:formula1>
            <xm:f>options!$B$1:$B$10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1" sqref="B1"/>
    </sheetView>
  </sheetViews>
  <sheetFormatPr defaultColWidth="11" defaultRowHeight="14"/>
  <sheetData>
    <row r="1" spans="1:2">
      <c r="A1" t="s">
        <v>39</v>
      </c>
      <c r="B1" t="s">
        <v>127</v>
      </c>
    </row>
    <row r="2" spans="1:2">
      <c r="A2" t="s">
        <v>42</v>
      </c>
      <c r="B2" t="s">
        <v>129</v>
      </c>
    </row>
    <row r="3" spans="1:2">
      <c r="A3" t="s">
        <v>54</v>
      </c>
      <c r="B3" t="s">
        <v>133</v>
      </c>
    </row>
    <row r="4" spans="1:2">
      <c r="A4" t="s">
        <v>134</v>
      </c>
      <c r="B4" t="s">
        <v>135</v>
      </c>
    </row>
    <row r="5" spans="1:2">
      <c r="A5" t="s">
        <v>31</v>
      </c>
      <c r="B5" t="s">
        <v>122</v>
      </c>
    </row>
    <row r="6" spans="1:2">
      <c r="A6" t="s">
        <v>136</v>
      </c>
      <c r="B6" t="s">
        <v>137</v>
      </c>
    </row>
    <row r="7" spans="1:2">
      <c r="A7" t="s">
        <v>138</v>
      </c>
      <c r="B7" t="s">
        <v>139</v>
      </c>
    </row>
    <row r="8" spans="1:2">
      <c r="A8" t="s">
        <v>140</v>
      </c>
      <c r="B8" t="s">
        <v>141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76537831BA84EAE9D85312AAC19E2" ma:contentTypeVersion="4" ma:contentTypeDescription="Create a new document." ma:contentTypeScope="" ma:versionID="623a3214005c2f9f74f1c6525d55c2dd">
  <xsd:schema xmlns:xsd="http://www.w3.org/2001/XMLSchema" xmlns:xs="http://www.w3.org/2001/XMLSchema" xmlns:p="http://schemas.microsoft.com/office/2006/metadata/properties" xmlns:ns2="dbaa7ae6-fd27-4211-8c80-4e2047997ebf" targetNamespace="http://schemas.microsoft.com/office/2006/metadata/properties" ma:root="true" ma:fieldsID="f4fb9658b5fdeddb05a79140c3a77387" ns2:_="">
    <xsd:import namespace="dbaa7ae6-fd27-4211-8c80-4e2047997e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a7ae6-fd27-4211-8c80-4e2047997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23B1D-F877-4044-9A93-7B5EE01F36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938C0-9A1C-4DE0-8ACE-FF48F70E25CB}">
  <ds:schemaRefs>
    <ds:schemaRef ds:uri="http://purl.org/dc/elements/1.1/"/>
    <ds:schemaRef ds:uri="http://purl.org/dc/dcmitype/"/>
    <ds:schemaRef ds:uri="dbaa7ae6-fd27-4211-8c80-4e2047997eb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D8B8C0-706D-4AFB-BD17-D01B6653C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aa7ae6-fd27-4211-8c80-4e2047997e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per Category</vt:lpstr>
      <vt:lpstr>Detailed Budget (North)</vt:lpstr>
      <vt:lpstr>Presupuesto por Categoria</vt:lpstr>
      <vt:lpstr>Presupuesto Detallado (South)</vt:lpstr>
      <vt:lpstr>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Florez, Ruth</dc:creator>
  <cp:keywords/>
  <dc:description/>
  <cp:lastModifiedBy>Wrochna, Anna</cp:lastModifiedBy>
  <cp:revision/>
  <dcterms:created xsi:type="dcterms:W3CDTF">2023-04-27T19:31:04Z</dcterms:created>
  <dcterms:modified xsi:type="dcterms:W3CDTF">2025-02-20T17:57:49Z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0x0101004BD76537831BA84EAE9D85312AAC19E2</vt:lpwstr>
  </property>
</Properties>
</file>